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KUMENTY\_MICA\_BADMINTON\TJ Spoje Praha\Oddil\2017\VYSLEDKY\"/>
    </mc:Choice>
  </mc:AlternateContent>
  <bookViews>
    <workbookView xWindow="0" yWindow="0" windowWidth="28800" windowHeight="11700" activeTab="7"/>
  </bookViews>
  <sheets>
    <sheet name="U9 - Dívky" sheetId="2" r:id="rId1"/>
    <sheet name="U9 - Kluci" sheetId="3" r:id="rId2"/>
    <sheet name="U11 - Dívky" sheetId="4" r:id="rId3"/>
    <sheet name="U11 - Kluci" sheetId="5" r:id="rId4"/>
    <sheet name="U13 - Dívky" sheetId="9" r:id="rId5"/>
    <sheet name="U13 - Kluci" sheetId="10" r:id="rId6"/>
    <sheet name="U15 - Dívky" sheetId="6" r:id="rId7"/>
    <sheet name="U15 - Kluci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46" i="10" l="1"/>
  <c r="AB74" i="6"/>
  <c r="AB25" i="6"/>
  <c r="AD49" i="7"/>
  <c r="AA49" i="5"/>
  <c r="AE122" i="10"/>
  <c r="AC110" i="10"/>
  <c r="AD49" i="10"/>
  <c r="X37" i="10"/>
  <c r="AA49" i="4"/>
  <c r="AG49" i="10"/>
  <c r="AE171" i="10"/>
  <c r="AA49" i="7"/>
  <c r="AD49" i="4"/>
  <c r="X134" i="10"/>
  <c r="V146" i="10"/>
  <c r="X183" i="10"/>
  <c r="Y74" i="4"/>
  <c r="X159" i="10"/>
  <c r="U110" i="7"/>
  <c r="X37" i="9"/>
  <c r="X110" i="10"/>
  <c r="X13" i="9"/>
  <c r="X62" i="9"/>
  <c r="AD49" i="9"/>
  <c r="V49" i="9"/>
  <c r="X86" i="9"/>
  <c r="AD49" i="5"/>
  <c r="AE25" i="10"/>
  <c r="X183" i="9"/>
  <c r="Y25" i="6"/>
  <c r="AE74" i="10"/>
  <c r="U134" i="7"/>
  <c r="X62" i="10"/>
  <c r="AG146" i="9"/>
  <c r="AD146" i="5"/>
  <c r="Y25" i="5"/>
  <c r="AD146" i="7"/>
  <c r="X134" i="9"/>
  <c r="AG49" i="9"/>
  <c r="X159" i="9"/>
  <c r="Y25" i="4"/>
  <c r="U49" i="5"/>
  <c r="X110" i="9"/>
  <c r="U183" i="7"/>
  <c r="W13" i="6"/>
  <c r="W86" i="6"/>
  <c r="W62" i="6"/>
  <c r="U37" i="7"/>
  <c r="U62" i="7"/>
  <c r="U86" i="7"/>
  <c r="AE122" i="9"/>
  <c r="AE25" i="9"/>
  <c r="AE74" i="9"/>
  <c r="AB122" i="7"/>
  <c r="AB25" i="5"/>
  <c r="AB171" i="7"/>
  <c r="AB122" i="5"/>
  <c r="AE171" i="9"/>
  <c r="U13" i="7"/>
  <c r="AB171" i="5"/>
  <c r="AB74" i="5"/>
  <c r="Y171" i="5"/>
  <c r="AB25" i="7"/>
  <c r="AB74" i="7"/>
  <c r="V122" i="4"/>
  <c r="AC122" i="4"/>
  <c r="AC62" i="10"/>
  <c r="AC37" i="10"/>
  <c r="AC134" i="10"/>
  <c r="AC13" i="10"/>
  <c r="AC86" i="10"/>
  <c r="AC159" i="10"/>
  <c r="AC13" i="9"/>
  <c r="AC37" i="9"/>
  <c r="AC62" i="9"/>
  <c r="AB74" i="4"/>
  <c r="AB25" i="4"/>
  <c r="W37" i="6"/>
  <c r="AC134" i="9"/>
  <c r="AC159" i="9"/>
  <c r="AC183" i="10"/>
  <c r="Z110" i="7"/>
  <c r="AC110" i="9"/>
  <c r="AA116" i="9"/>
  <c r="Z13" i="6"/>
  <c r="Z37" i="6"/>
  <c r="AC86" i="9"/>
  <c r="Z37" i="5"/>
  <c r="Z86" i="6"/>
  <c r="AC183" i="9"/>
  <c r="Z62" i="6"/>
  <c r="Z183" i="7"/>
  <c r="AA110" i="4"/>
  <c r="Z110" i="5"/>
  <c r="Z134" i="5"/>
  <c r="Z159" i="5"/>
  <c r="Z159" i="7"/>
  <c r="Z37" i="7"/>
  <c r="Z13" i="7"/>
  <c r="Z86" i="7"/>
  <c r="AA7" i="10"/>
  <c r="AA134" i="4"/>
  <c r="Z62" i="5"/>
  <c r="Z62" i="7"/>
  <c r="AA19" i="10"/>
  <c r="AA43" i="10"/>
  <c r="Z134" i="7"/>
  <c r="AA31" i="10"/>
  <c r="AA68" i="10"/>
  <c r="AA80" i="10"/>
  <c r="AA128" i="10"/>
  <c r="AA116" i="10"/>
  <c r="AA92" i="10"/>
  <c r="AA56" i="10"/>
  <c r="AA140" i="10"/>
  <c r="AA19" i="9"/>
  <c r="AA177" i="10"/>
  <c r="AA43" i="9"/>
  <c r="AA7" i="9"/>
  <c r="AA165" i="10"/>
  <c r="AA153" i="10"/>
  <c r="AA189" i="10"/>
  <c r="AA80" i="9"/>
  <c r="AA31" i="9"/>
  <c r="AA56" i="9"/>
  <c r="AA68" i="9"/>
  <c r="AA92" i="9"/>
  <c r="AA104" i="9"/>
  <c r="AA128" i="9"/>
  <c r="AA153" i="9"/>
  <c r="AA140" i="9"/>
  <c r="AA177" i="9"/>
  <c r="AA165" i="9"/>
  <c r="AA189" i="9"/>
  <c r="Z37" i="4"/>
  <c r="Y46" i="10"/>
  <c r="Z13" i="4"/>
  <c r="Z62" i="4"/>
  <c r="Y10" i="10"/>
  <c r="Z183" i="5"/>
  <c r="Y53" i="10"/>
  <c r="Z86" i="4"/>
  <c r="X140" i="5"/>
  <c r="Y150" i="10"/>
  <c r="Y128" i="4"/>
  <c r="Y143" i="10"/>
  <c r="Y116" i="4"/>
  <c r="X43" i="5"/>
  <c r="Z13" i="5"/>
  <c r="Y53" i="9"/>
  <c r="Y46" i="9"/>
  <c r="X56" i="5"/>
  <c r="Z86" i="5"/>
  <c r="Z13" i="3"/>
  <c r="X128" i="7"/>
  <c r="X116" i="7"/>
  <c r="X165" i="7"/>
  <c r="Y14" i="2"/>
  <c r="X140" i="7"/>
  <c r="X153" i="7"/>
  <c r="X104" i="7"/>
  <c r="X177" i="7"/>
  <c r="X189" i="7"/>
  <c r="X80" i="7"/>
  <c r="X7" i="7"/>
  <c r="X19" i="7"/>
  <c r="X31" i="7"/>
  <c r="X43" i="7"/>
  <c r="X68" i="7"/>
  <c r="Y31" i="2"/>
  <c r="X56" i="7"/>
  <c r="X7" i="6"/>
  <c r="X92" i="7"/>
  <c r="X43" i="6"/>
  <c r="X92" i="6"/>
  <c r="X31" i="6"/>
  <c r="X19" i="6"/>
  <c r="X56" i="6"/>
  <c r="Y192" i="10"/>
  <c r="Y186" i="10"/>
  <c r="Y180" i="10"/>
  <c r="Y174" i="10"/>
  <c r="Y168" i="10"/>
  <c r="Y156" i="10"/>
  <c r="W151" i="10"/>
  <c r="W149" i="10"/>
  <c r="W144" i="10"/>
  <c r="Y83" i="10"/>
  <c r="Y71" i="10"/>
  <c r="W54" i="10"/>
  <c r="W47" i="10"/>
  <c r="W45" i="10"/>
  <c r="Y34" i="10"/>
  <c r="W9" i="10"/>
  <c r="X68" i="6"/>
  <c r="Y156" i="9"/>
  <c r="Y107" i="9"/>
  <c r="Y83" i="9"/>
  <c r="W52" i="9"/>
  <c r="W45" i="9"/>
  <c r="Y28" i="9"/>
  <c r="Z37" i="3"/>
  <c r="Y186" i="9"/>
  <c r="Y137" i="9"/>
  <c r="W54" i="9"/>
  <c r="W47" i="9"/>
  <c r="Y16" i="9"/>
  <c r="W131" i="4"/>
  <c r="W125" i="4"/>
  <c r="W119" i="4"/>
  <c r="W113" i="4"/>
  <c r="X92" i="4"/>
  <c r="X80" i="4"/>
  <c r="X68" i="4"/>
  <c r="X31" i="4"/>
  <c r="X19" i="4"/>
  <c r="X7" i="4"/>
  <c r="Y48" i="2"/>
  <c r="W142" i="10" l="1"/>
  <c r="Y125" i="10"/>
  <c r="W52" i="10"/>
  <c r="Y22" i="10"/>
  <c r="Y137" i="10"/>
  <c r="Y131" i="10"/>
  <c r="Y119" i="10"/>
  <c r="Y113" i="10"/>
  <c r="Y77" i="10"/>
  <c r="Y65" i="10"/>
  <c r="Y59" i="10"/>
  <c r="Y40" i="10"/>
  <c r="Y28" i="10"/>
  <c r="Y16" i="10"/>
  <c r="AA104" i="10"/>
  <c r="Y107" i="10"/>
  <c r="Y162" i="10"/>
  <c r="Y101" i="10"/>
  <c r="W11" i="10"/>
  <c r="Y95" i="10"/>
  <c r="Y89" i="10"/>
  <c r="Y4" i="10"/>
  <c r="Y192" i="9"/>
  <c r="Y180" i="9"/>
  <c r="Y174" i="9"/>
  <c r="Y168" i="9"/>
  <c r="Y162" i="9"/>
  <c r="Y150" i="9"/>
  <c r="Y143" i="9"/>
  <c r="Y131" i="9"/>
  <c r="Y125" i="9"/>
  <c r="Y119" i="9"/>
  <c r="Y113" i="9"/>
  <c r="Y101" i="9"/>
  <c r="Y95" i="9"/>
  <c r="Y89" i="9"/>
  <c r="Y77" i="9"/>
  <c r="Y65" i="9"/>
  <c r="Y71" i="9"/>
  <c r="Y59" i="9"/>
  <c r="Y40" i="9"/>
  <c r="Y34" i="9"/>
  <c r="Y22" i="9"/>
  <c r="V28" i="7"/>
  <c r="X43" i="3"/>
  <c r="X31" i="3"/>
  <c r="X19" i="3"/>
  <c r="X7" i="3"/>
  <c r="Y10" i="9"/>
  <c r="Y4" i="9"/>
  <c r="V156" i="5"/>
  <c r="V137" i="5"/>
  <c r="V59" i="5"/>
  <c r="V40" i="5"/>
  <c r="X128" i="5"/>
  <c r="V53" i="5"/>
  <c r="X31" i="5"/>
  <c r="Y140" i="4"/>
  <c r="Y104" i="4"/>
  <c r="X56" i="4"/>
  <c r="X43" i="4"/>
  <c r="X189" i="5"/>
  <c r="X177" i="5"/>
  <c r="X165" i="5"/>
  <c r="V143" i="5"/>
  <c r="X116" i="5"/>
  <c r="X104" i="5"/>
  <c r="X92" i="5"/>
  <c r="X80" i="5"/>
  <c r="X68" i="5"/>
  <c r="V46" i="5"/>
  <c r="X19" i="5"/>
  <c r="X7" i="5"/>
  <c r="W54" i="2"/>
  <c r="W42" i="2"/>
  <c r="W37" i="2"/>
  <c r="W25" i="2"/>
  <c r="W20" i="2"/>
  <c r="W8" i="2"/>
  <c r="V174" i="7"/>
  <c r="V119" i="7"/>
  <c r="V22" i="7"/>
  <c r="V77" i="7"/>
  <c r="V180" i="7"/>
  <c r="V16" i="7"/>
  <c r="V113" i="7"/>
  <c r="V83" i="7"/>
  <c r="V162" i="7"/>
  <c r="V125" i="7"/>
  <c r="V65" i="7"/>
  <c r="V89" i="6"/>
  <c r="V53" i="6"/>
  <c r="V168" i="7"/>
  <c r="V131" i="7"/>
  <c r="V71" i="7"/>
  <c r="V34" i="7"/>
  <c r="V150" i="7"/>
  <c r="V137" i="7"/>
  <c r="V53" i="7"/>
  <c r="V40" i="7"/>
  <c r="V156" i="7"/>
  <c r="V143" i="7"/>
  <c r="V59" i="7"/>
  <c r="V46" i="7"/>
  <c r="V192" i="7"/>
  <c r="V107" i="7"/>
  <c r="V95" i="7"/>
  <c r="V10" i="7"/>
  <c r="V186" i="7"/>
  <c r="V101" i="7"/>
  <c r="V89" i="7"/>
  <c r="V4" i="7"/>
  <c r="V10" i="6"/>
  <c r="V95" i="6"/>
  <c r="V59" i="6"/>
  <c r="V46" i="6"/>
  <c r="V71" i="6"/>
  <c r="V34" i="6"/>
  <c r="V22" i="6"/>
  <c r="X80" i="6"/>
  <c r="V83" i="6"/>
  <c r="V16" i="6"/>
  <c r="V28" i="6"/>
  <c r="V65" i="6"/>
  <c r="V77" i="6"/>
  <c r="V40" i="6"/>
  <c r="V4" i="6"/>
  <c r="X153" i="5" l="1"/>
  <c r="D91" i="10" l="1"/>
  <c r="B91" i="10"/>
  <c r="D90" i="10"/>
  <c r="B90" i="10"/>
  <c r="D89" i="10"/>
  <c r="B89" i="10"/>
  <c r="D88" i="10"/>
  <c r="B88" i="10"/>
  <c r="D87" i="10"/>
  <c r="B87" i="10"/>
  <c r="Q86" i="10"/>
  <c r="O86" i="10"/>
  <c r="M86" i="10"/>
  <c r="D86" i="10"/>
  <c r="B86" i="10"/>
  <c r="Q85" i="10"/>
  <c r="O85" i="10"/>
  <c r="M85" i="10"/>
  <c r="D85" i="10"/>
  <c r="B85" i="10"/>
  <c r="Q84" i="10"/>
  <c r="O84" i="10"/>
  <c r="M84" i="10"/>
  <c r="D84" i="10"/>
  <c r="B84" i="10"/>
  <c r="Q83" i="10"/>
  <c r="O83" i="10"/>
  <c r="M83" i="10"/>
  <c r="D83" i="10"/>
  <c r="B83" i="10"/>
  <c r="Q82" i="10"/>
  <c r="O82" i="10"/>
  <c r="M82" i="10"/>
  <c r="P82" i="10" s="1"/>
  <c r="D82" i="10"/>
  <c r="B82" i="10"/>
  <c r="D78" i="10"/>
  <c r="B78" i="10"/>
  <c r="D77" i="10"/>
  <c r="B77" i="10"/>
  <c r="Q76" i="10"/>
  <c r="O76" i="10"/>
  <c r="M76" i="10"/>
  <c r="D76" i="10"/>
  <c r="B76" i="10"/>
  <c r="Q75" i="10"/>
  <c r="O75" i="10"/>
  <c r="M75" i="10"/>
  <c r="D75" i="10"/>
  <c r="B75" i="10"/>
  <c r="Q74" i="10"/>
  <c r="O74" i="10"/>
  <c r="M74" i="10"/>
  <c r="D74" i="10"/>
  <c r="B74" i="10"/>
  <c r="Q73" i="10"/>
  <c r="O73" i="10"/>
  <c r="M73" i="10"/>
  <c r="D73" i="10"/>
  <c r="B73" i="10"/>
  <c r="D68" i="10"/>
  <c r="B68" i="10"/>
  <c r="D67" i="10"/>
  <c r="B67" i="10"/>
  <c r="Q66" i="10"/>
  <c r="O66" i="10"/>
  <c r="M66" i="10"/>
  <c r="P66" i="10" s="1"/>
  <c r="D66" i="10"/>
  <c r="B66" i="10"/>
  <c r="Q65" i="10"/>
  <c r="O65" i="10"/>
  <c r="M65" i="10"/>
  <c r="D65" i="10"/>
  <c r="B65" i="10"/>
  <c r="Q64" i="10"/>
  <c r="O64" i="10"/>
  <c r="M64" i="10"/>
  <c r="D64" i="10"/>
  <c r="B64" i="10"/>
  <c r="Q63" i="10"/>
  <c r="O63" i="10"/>
  <c r="M63" i="10"/>
  <c r="P63" i="10" s="1"/>
  <c r="D63" i="10"/>
  <c r="B63" i="10"/>
  <c r="D59" i="10"/>
  <c r="B59" i="10"/>
  <c r="D58" i="10"/>
  <c r="B58" i="10"/>
  <c r="Q57" i="10"/>
  <c r="O57" i="10"/>
  <c r="M57" i="10"/>
  <c r="D57" i="10"/>
  <c r="B57" i="10"/>
  <c r="Q56" i="10"/>
  <c r="O56" i="10"/>
  <c r="M56" i="10"/>
  <c r="D56" i="10"/>
  <c r="B56" i="10"/>
  <c r="Q55" i="10"/>
  <c r="O55" i="10"/>
  <c r="M55" i="10"/>
  <c r="D55" i="10"/>
  <c r="B55" i="10"/>
  <c r="Q54" i="10"/>
  <c r="O54" i="10"/>
  <c r="M54" i="10"/>
  <c r="P54" i="10" s="1"/>
  <c r="D54" i="10"/>
  <c r="B54" i="10"/>
  <c r="D49" i="10"/>
  <c r="B49" i="10"/>
  <c r="D48" i="10"/>
  <c r="B48" i="10"/>
  <c r="Q47" i="10"/>
  <c r="O47" i="10"/>
  <c r="M47" i="10"/>
  <c r="D47" i="10"/>
  <c r="B47" i="10"/>
  <c r="Q46" i="10"/>
  <c r="O46" i="10"/>
  <c r="M46" i="10"/>
  <c r="D46" i="10"/>
  <c r="B46" i="10"/>
  <c r="Q45" i="10"/>
  <c r="O45" i="10"/>
  <c r="M45" i="10"/>
  <c r="P45" i="10" s="1"/>
  <c r="D45" i="10"/>
  <c r="B45" i="10"/>
  <c r="Q44" i="10"/>
  <c r="O44" i="10"/>
  <c r="M44" i="10"/>
  <c r="D44" i="10"/>
  <c r="B44" i="10"/>
  <c r="D39" i="10"/>
  <c r="B39" i="10"/>
  <c r="D38" i="10"/>
  <c r="B38" i="10"/>
  <c r="Q37" i="10"/>
  <c r="O37" i="10"/>
  <c r="M37" i="10"/>
  <c r="D37" i="10"/>
  <c r="B37" i="10"/>
  <c r="Q36" i="10"/>
  <c r="O36" i="10"/>
  <c r="M36" i="10"/>
  <c r="D36" i="10"/>
  <c r="B36" i="10"/>
  <c r="Q35" i="10"/>
  <c r="O35" i="10"/>
  <c r="M35" i="10"/>
  <c r="D35" i="10"/>
  <c r="B35" i="10"/>
  <c r="Q34" i="10"/>
  <c r="O34" i="10"/>
  <c r="M34" i="10"/>
  <c r="D34" i="10"/>
  <c r="B34" i="10"/>
  <c r="D29" i="10"/>
  <c r="B29" i="10"/>
  <c r="D28" i="10"/>
  <c r="B28" i="10"/>
  <c r="Q27" i="10"/>
  <c r="O27" i="10"/>
  <c r="M27" i="10"/>
  <c r="D27" i="10"/>
  <c r="B27" i="10"/>
  <c r="Q26" i="10"/>
  <c r="O26" i="10"/>
  <c r="M26" i="10"/>
  <c r="D26" i="10"/>
  <c r="B26" i="10"/>
  <c r="Q25" i="10"/>
  <c r="O25" i="10"/>
  <c r="M25" i="10"/>
  <c r="D25" i="10"/>
  <c r="B25" i="10"/>
  <c r="Q24" i="10"/>
  <c r="O24" i="10"/>
  <c r="M24" i="10"/>
  <c r="D24" i="10"/>
  <c r="B24" i="10"/>
  <c r="D19" i="10"/>
  <c r="B19" i="10"/>
  <c r="D18" i="10"/>
  <c r="B18" i="10"/>
  <c r="Q17" i="10"/>
  <c r="O17" i="10"/>
  <c r="M17" i="10"/>
  <c r="P17" i="10" s="1"/>
  <c r="D17" i="10"/>
  <c r="B17" i="10"/>
  <c r="Q16" i="10"/>
  <c r="O16" i="10"/>
  <c r="M16" i="10"/>
  <c r="D16" i="10"/>
  <c r="B16" i="10"/>
  <c r="Q15" i="10"/>
  <c r="O15" i="10"/>
  <c r="M15" i="10"/>
  <c r="D15" i="10"/>
  <c r="B15" i="10"/>
  <c r="Q14" i="10"/>
  <c r="O14" i="10"/>
  <c r="M14" i="10"/>
  <c r="D14" i="10"/>
  <c r="B14" i="10"/>
  <c r="D10" i="10"/>
  <c r="B10" i="10"/>
  <c r="D9" i="10"/>
  <c r="B9" i="10"/>
  <c r="Q8" i="10"/>
  <c r="O8" i="10"/>
  <c r="M8" i="10"/>
  <c r="D8" i="10"/>
  <c r="B8" i="10"/>
  <c r="Q7" i="10"/>
  <c r="O7" i="10"/>
  <c r="M7" i="10"/>
  <c r="D7" i="10"/>
  <c r="B7" i="10"/>
  <c r="Q6" i="10"/>
  <c r="O6" i="10"/>
  <c r="M6" i="10"/>
  <c r="D6" i="10"/>
  <c r="B6" i="10"/>
  <c r="Q5" i="10"/>
  <c r="O5" i="10"/>
  <c r="M5" i="10"/>
  <c r="D5" i="10"/>
  <c r="B5" i="10"/>
  <c r="D83" i="9"/>
  <c r="B83" i="9"/>
  <c r="D82" i="9"/>
  <c r="B82" i="9"/>
  <c r="D81" i="9"/>
  <c r="B81" i="9"/>
  <c r="D80" i="9"/>
  <c r="B80" i="9"/>
  <c r="D79" i="9"/>
  <c r="B79" i="9"/>
  <c r="Q78" i="9"/>
  <c r="O78" i="9"/>
  <c r="M78" i="9"/>
  <c r="D78" i="9"/>
  <c r="B78" i="9"/>
  <c r="Q77" i="9"/>
  <c r="O77" i="9"/>
  <c r="M77" i="9"/>
  <c r="D77" i="9"/>
  <c r="B77" i="9"/>
  <c r="Q76" i="9"/>
  <c r="O76" i="9"/>
  <c r="M76" i="9"/>
  <c r="D76" i="9"/>
  <c r="B76" i="9"/>
  <c r="Q75" i="9"/>
  <c r="O75" i="9"/>
  <c r="M75" i="9"/>
  <c r="D75" i="9"/>
  <c r="B75" i="9"/>
  <c r="Q74" i="9"/>
  <c r="O74" i="9"/>
  <c r="M74" i="9"/>
  <c r="D74" i="9"/>
  <c r="B74" i="9"/>
  <c r="D71" i="9"/>
  <c r="B71" i="9"/>
  <c r="D70" i="9"/>
  <c r="B70" i="9"/>
  <c r="D69" i="9"/>
  <c r="B69" i="9"/>
  <c r="D68" i="9"/>
  <c r="B68" i="9"/>
  <c r="D67" i="9"/>
  <c r="B67" i="9"/>
  <c r="Q66" i="9"/>
  <c r="O66" i="9"/>
  <c r="P66" i="9" s="1"/>
  <c r="M66" i="9"/>
  <c r="D66" i="9"/>
  <c r="B66" i="9"/>
  <c r="Q65" i="9"/>
  <c r="O65" i="9"/>
  <c r="M65" i="9"/>
  <c r="D65" i="9"/>
  <c r="B65" i="9"/>
  <c r="Q64" i="9"/>
  <c r="O64" i="9"/>
  <c r="M64" i="9"/>
  <c r="D64" i="9"/>
  <c r="B64" i="9"/>
  <c r="Q63" i="9"/>
  <c r="O63" i="9"/>
  <c r="M63" i="9"/>
  <c r="D63" i="9"/>
  <c r="B63" i="9"/>
  <c r="Q62" i="9"/>
  <c r="O62" i="9"/>
  <c r="M62" i="9"/>
  <c r="D62" i="9"/>
  <c r="B62" i="9"/>
  <c r="D59" i="9"/>
  <c r="B59" i="9"/>
  <c r="D58" i="9"/>
  <c r="B58" i="9"/>
  <c r="Q57" i="9"/>
  <c r="O57" i="9"/>
  <c r="M57" i="9"/>
  <c r="D57" i="9"/>
  <c r="B57" i="9"/>
  <c r="Q56" i="9"/>
  <c r="O56" i="9"/>
  <c r="M56" i="9"/>
  <c r="D56" i="9"/>
  <c r="B56" i="9"/>
  <c r="Q55" i="9"/>
  <c r="O55" i="9"/>
  <c r="M55" i="9"/>
  <c r="D55" i="9"/>
  <c r="B55" i="9"/>
  <c r="Q54" i="9"/>
  <c r="O54" i="9"/>
  <c r="M54" i="9"/>
  <c r="D54" i="9"/>
  <c r="B54" i="9"/>
  <c r="D49" i="9"/>
  <c r="B49" i="9"/>
  <c r="D48" i="9"/>
  <c r="B48" i="9"/>
  <c r="Q47" i="9"/>
  <c r="O47" i="9"/>
  <c r="M47" i="9"/>
  <c r="D47" i="9"/>
  <c r="B47" i="9"/>
  <c r="Q46" i="9"/>
  <c r="O46" i="9"/>
  <c r="M46" i="9"/>
  <c r="D46" i="9"/>
  <c r="B46" i="9"/>
  <c r="Q45" i="9"/>
  <c r="O45" i="9"/>
  <c r="M45" i="9"/>
  <c r="D45" i="9"/>
  <c r="B45" i="9"/>
  <c r="Q44" i="9"/>
  <c r="O44" i="9"/>
  <c r="M44" i="9"/>
  <c r="D44" i="9"/>
  <c r="B44" i="9"/>
  <c r="D39" i="9"/>
  <c r="B39" i="9"/>
  <c r="D38" i="9"/>
  <c r="B38" i="9"/>
  <c r="Q37" i="9"/>
  <c r="O37" i="9"/>
  <c r="M37" i="9"/>
  <c r="D37" i="9"/>
  <c r="B37" i="9"/>
  <c r="Q36" i="9"/>
  <c r="O36" i="9"/>
  <c r="M36" i="9"/>
  <c r="D36" i="9"/>
  <c r="B36" i="9"/>
  <c r="Q35" i="9"/>
  <c r="O35" i="9"/>
  <c r="M35" i="9"/>
  <c r="D35" i="9"/>
  <c r="B35" i="9"/>
  <c r="Q34" i="9"/>
  <c r="O34" i="9"/>
  <c r="M34" i="9"/>
  <c r="D34" i="9"/>
  <c r="B34" i="9"/>
  <c r="D29" i="9"/>
  <c r="B29" i="9"/>
  <c r="D28" i="9"/>
  <c r="B28" i="9"/>
  <c r="Q27" i="9"/>
  <c r="O27" i="9"/>
  <c r="M27" i="9"/>
  <c r="D27" i="9"/>
  <c r="B27" i="9"/>
  <c r="Q26" i="9"/>
  <c r="O26" i="9"/>
  <c r="M26" i="9"/>
  <c r="D26" i="9"/>
  <c r="B26" i="9"/>
  <c r="Q25" i="9"/>
  <c r="O25" i="9"/>
  <c r="M25" i="9"/>
  <c r="D25" i="9"/>
  <c r="B25" i="9"/>
  <c r="Q24" i="9"/>
  <c r="O24" i="9"/>
  <c r="M24" i="9"/>
  <c r="D24" i="9"/>
  <c r="B24" i="9"/>
  <c r="D19" i="9"/>
  <c r="B19" i="9"/>
  <c r="D18" i="9"/>
  <c r="B18" i="9"/>
  <c r="Q17" i="9"/>
  <c r="O17" i="9"/>
  <c r="M17" i="9"/>
  <c r="P17" i="9" s="1"/>
  <c r="D17" i="9"/>
  <c r="B17" i="9"/>
  <c r="Q16" i="9"/>
  <c r="O16" i="9"/>
  <c r="M16" i="9"/>
  <c r="D16" i="9"/>
  <c r="B16" i="9"/>
  <c r="Q15" i="9"/>
  <c r="O15" i="9"/>
  <c r="M15" i="9"/>
  <c r="D15" i="9"/>
  <c r="B15" i="9"/>
  <c r="Q14" i="9"/>
  <c r="O14" i="9"/>
  <c r="M14" i="9"/>
  <c r="D14" i="9"/>
  <c r="B14" i="9"/>
  <c r="D10" i="9"/>
  <c r="B10" i="9"/>
  <c r="D9" i="9"/>
  <c r="B9" i="9"/>
  <c r="Q8" i="9"/>
  <c r="O8" i="9"/>
  <c r="M8" i="9"/>
  <c r="D8" i="9"/>
  <c r="B8" i="9"/>
  <c r="Q7" i="9"/>
  <c r="O7" i="9"/>
  <c r="M7" i="9"/>
  <c r="D7" i="9"/>
  <c r="B7" i="9"/>
  <c r="Q6" i="9"/>
  <c r="O6" i="9"/>
  <c r="M6" i="9"/>
  <c r="D6" i="9"/>
  <c r="B6" i="9"/>
  <c r="Q5" i="9"/>
  <c r="O5" i="9"/>
  <c r="M5" i="9"/>
  <c r="D5" i="9"/>
  <c r="B5" i="9"/>
  <c r="D78" i="7"/>
  <c r="B78" i="7"/>
  <c r="D77" i="7"/>
  <c r="B77" i="7"/>
  <c r="Q76" i="7"/>
  <c r="O76" i="7"/>
  <c r="M76" i="7"/>
  <c r="D76" i="7"/>
  <c r="B76" i="7"/>
  <c r="Q75" i="7"/>
  <c r="O75" i="7"/>
  <c r="M75" i="7"/>
  <c r="D75" i="7"/>
  <c r="B75" i="7"/>
  <c r="Q74" i="7"/>
  <c r="O74" i="7"/>
  <c r="M74" i="7"/>
  <c r="D74" i="7"/>
  <c r="B74" i="7"/>
  <c r="Q73" i="7"/>
  <c r="O73" i="7"/>
  <c r="M73" i="7"/>
  <c r="D73" i="7"/>
  <c r="B73" i="7"/>
  <c r="D68" i="7"/>
  <c r="B68" i="7"/>
  <c r="D67" i="7"/>
  <c r="B67" i="7"/>
  <c r="Q66" i="7"/>
  <c r="O66" i="7"/>
  <c r="M66" i="7"/>
  <c r="P66" i="7" s="1"/>
  <c r="D66" i="7"/>
  <c r="B66" i="7"/>
  <c r="Q65" i="7"/>
  <c r="O65" i="7"/>
  <c r="M65" i="7"/>
  <c r="D65" i="7"/>
  <c r="B65" i="7"/>
  <c r="Q64" i="7"/>
  <c r="O64" i="7"/>
  <c r="M64" i="7"/>
  <c r="D64" i="7"/>
  <c r="B64" i="7"/>
  <c r="Q63" i="7"/>
  <c r="O63" i="7"/>
  <c r="M63" i="7"/>
  <c r="D63" i="7"/>
  <c r="B63" i="7"/>
  <c r="D59" i="7"/>
  <c r="B59" i="7"/>
  <c r="D58" i="7"/>
  <c r="B58" i="7"/>
  <c r="Q57" i="7"/>
  <c r="O57" i="7"/>
  <c r="M57" i="7"/>
  <c r="D57" i="7"/>
  <c r="B57" i="7"/>
  <c r="Q56" i="7"/>
  <c r="O56" i="7"/>
  <c r="M56" i="7"/>
  <c r="D56" i="7"/>
  <c r="B56" i="7"/>
  <c r="Q55" i="7"/>
  <c r="O55" i="7"/>
  <c r="M55" i="7"/>
  <c r="D55" i="7"/>
  <c r="B55" i="7"/>
  <c r="Q54" i="7"/>
  <c r="O54" i="7"/>
  <c r="M54" i="7"/>
  <c r="D54" i="7"/>
  <c r="B54" i="7"/>
  <c r="D49" i="7"/>
  <c r="B49" i="7"/>
  <c r="D48" i="7"/>
  <c r="B48" i="7"/>
  <c r="Q47" i="7"/>
  <c r="O47" i="7"/>
  <c r="M47" i="7"/>
  <c r="D47" i="7"/>
  <c r="B47" i="7"/>
  <c r="Q46" i="7"/>
  <c r="O46" i="7"/>
  <c r="M46" i="7"/>
  <c r="D46" i="7"/>
  <c r="B46" i="7"/>
  <c r="Q45" i="7"/>
  <c r="O45" i="7"/>
  <c r="M45" i="7"/>
  <c r="D45" i="7"/>
  <c r="B45" i="7"/>
  <c r="Q44" i="7"/>
  <c r="O44" i="7"/>
  <c r="M44" i="7"/>
  <c r="D44" i="7"/>
  <c r="B44" i="7"/>
  <c r="D39" i="7"/>
  <c r="B39" i="7"/>
  <c r="D38" i="7"/>
  <c r="B38" i="7"/>
  <c r="Q37" i="7"/>
  <c r="O37" i="7"/>
  <c r="M37" i="7"/>
  <c r="D37" i="7"/>
  <c r="B37" i="7"/>
  <c r="Q36" i="7"/>
  <c r="O36" i="7"/>
  <c r="M36" i="7"/>
  <c r="D36" i="7"/>
  <c r="B36" i="7"/>
  <c r="Q35" i="7"/>
  <c r="O35" i="7"/>
  <c r="M35" i="7"/>
  <c r="D35" i="7"/>
  <c r="B35" i="7"/>
  <c r="Q34" i="7"/>
  <c r="O34" i="7"/>
  <c r="M34" i="7"/>
  <c r="D34" i="7"/>
  <c r="B34" i="7"/>
  <c r="D29" i="7"/>
  <c r="B29" i="7"/>
  <c r="D28" i="7"/>
  <c r="B28" i="7"/>
  <c r="Q27" i="7"/>
  <c r="O27" i="7"/>
  <c r="M27" i="7"/>
  <c r="D27" i="7"/>
  <c r="B27" i="7"/>
  <c r="Q26" i="7"/>
  <c r="O26" i="7"/>
  <c r="M26" i="7"/>
  <c r="D26" i="7"/>
  <c r="B26" i="7"/>
  <c r="Q25" i="7"/>
  <c r="O25" i="7"/>
  <c r="M25" i="7"/>
  <c r="D25" i="7"/>
  <c r="B25" i="7"/>
  <c r="Q24" i="7"/>
  <c r="O24" i="7"/>
  <c r="M24" i="7"/>
  <c r="D24" i="7"/>
  <c r="B24" i="7"/>
  <c r="D19" i="7"/>
  <c r="B19" i="7"/>
  <c r="D18" i="7"/>
  <c r="B18" i="7"/>
  <c r="Q17" i="7"/>
  <c r="O17" i="7"/>
  <c r="M17" i="7"/>
  <c r="D17" i="7"/>
  <c r="B17" i="7"/>
  <c r="Q16" i="7"/>
  <c r="O16" i="7"/>
  <c r="M16" i="7"/>
  <c r="D16" i="7"/>
  <c r="B16" i="7"/>
  <c r="Q15" i="7"/>
  <c r="O15" i="7"/>
  <c r="M15" i="7"/>
  <c r="D15" i="7"/>
  <c r="B15" i="7"/>
  <c r="Q14" i="7"/>
  <c r="O14" i="7"/>
  <c r="M14" i="7"/>
  <c r="D14" i="7"/>
  <c r="B14" i="7"/>
  <c r="D10" i="7"/>
  <c r="B10" i="7"/>
  <c r="D9" i="7"/>
  <c r="B9" i="7"/>
  <c r="Q8" i="7"/>
  <c r="O8" i="7"/>
  <c r="M8" i="7"/>
  <c r="D8" i="7"/>
  <c r="B8" i="7"/>
  <c r="Q7" i="7"/>
  <c r="O7" i="7"/>
  <c r="M7" i="7"/>
  <c r="D7" i="7"/>
  <c r="B7" i="7"/>
  <c r="Q6" i="7"/>
  <c r="O6" i="7"/>
  <c r="M6" i="7"/>
  <c r="D6" i="7"/>
  <c r="B6" i="7"/>
  <c r="Q5" i="7"/>
  <c r="O5" i="7"/>
  <c r="M5" i="7"/>
  <c r="D5" i="7"/>
  <c r="B5" i="7"/>
  <c r="D37" i="6"/>
  <c r="B37" i="6"/>
  <c r="D36" i="6"/>
  <c r="B36" i="6"/>
  <c r="Q35" i="6"/>
  <c r="O35" i="6"/>
  <c r="M35" i="6"/>
  <c r="D35" i="6"/>
  <c r="B35" i="6"/>
  <c r="Q34" i="6"/>
  <c r="O34" i="6"/>
  <c r="M34" i="6"/>
  <c r="D34" i="6"/>
  <c r="B34" i="6"/>
  <c r="Q33" i="6"/>
  <c r="O33" i="6"/>
  <c r="M33" i="6"/>
  <c r="D33" i="6"/>
  <c r="B33" i="6"/>
  <c r="Q32" i="6"/>
  <c r="O32" i="6"/>
  <c r="M32" i="6"/>
  <c r="D32" i="6"/>
  <c r="B32" i="6"/>
  <c r="D28" i="6"/>
  <c r="B28" i="6"/>
  <c r="D27" i="6"/>
  <c r="B27" i="6"/>
  <c r="Q26" i="6"/>
  <c r="O26" i="6"/>
  <c r="M26" i="6"/>
  <c r="D26" i="6"/>
  <c r="B26" i="6"/>
  <c r="Q25" i="6"/>
  <c r="O25" i="6"/>
  <c r="M25" i="6"/>
  <c r="D25" i="6"/>
  <c r="B25" i="6"/>
  <c r="Q24" i="6"/>
  <c r="O24" i="6"/>
  <c r="M24" i="6"/>
  <c r="D24" i="6"/>
  <c r="B24" i="6"/>
  <c r="Q23" i="6"/>
  <c r="O23" i="6"/>
  <c r="M23" i="6"/>
  <c r="D23" i="6"/>
  <c r="B23" i="6"/>
  <c r="D19" i="6"/>
  <c r="B19" i="6"/>
  <c r="D18" i="6"/>
  <c r="B18" i="6"/>
  <c r="Q17" i="6"/>
  <c r="O17" i="6"/>
  <c r="M17" i="6"/>
  <c r="D17" i="6"/>
  <c r="B17" i="6"/>
  <c r="Q16" i="6"/>
  <c r="O16" i="6"/>
  <c r="M16" i="6"/>
  <c r="D16" i="6"/>
  <c r="B16" i="6"/>
  <c r="Q15" i="6"/>
  <c r="O15" i="6"/>
  <c r="M15" i="6"/>
  <c r="D15" i="6"/>
  <c r="B15" i="6"/>
  <c r="Q14" i="6"/>
  <c r="O14" i="6"/>
  <c r="M14" i="6"/>
  <c r="D14" i="6"/>
  <c r="B14" i="6"/>
  <c r="D10" i="6"/>
  <c r="B10" i="6"/>
  <c r="D9" i="6"/>
  <c r="B9" i="6"/>
  <c r="Q8" i="6"/>
  <c r="O8" i="6"/>
  <c r="M8" i="6"/>
  <c r="D8" i="6"/>
  <c r="B8" i="6"/>
  <c r="Q7" i="6"/>
  <c r="O7" i="6"/>
  <c r="M7" i="6"/>
  <c r="D7" i="6"/>
  <c r="B7" i="6"/>
  <c r="Q6" i="6"/>
  <c r="O6" i="6"/>
  <c r="M6" i="6"/>
  <c r="D6" i="6"/>
  <c r="B6" i="6"/>
  <c r="Q5" i="6"/>
  <c r="O5" i="6"/>
  <c r="M5" i="6"/>
  <c r="D5" i="6"/>
  <c r="B5" i="6"/>
  <c r="D49" i="5"/>
  <c r="B49" i="5"/>
  <c r="D48" i="5"/>
  <c r="B48" i="5"/>
  <c r="Q47" i="5"/>
  <c r="O47" i="5"/>
  <c r="M47" i="5"/>
  <c r="P47" i="5" s="1"/>
  <c r="D47" i="5"/>
  <c r="B47" i="5"/>
  <c r="Q46" i="5"/>
  <c r="O46" i="5"/>
  <c r="M46" i="5"/>
  <c r="D46" i="5"/>
  <c r="B46" i="5"/>
  <c r="Q45" i="5"/>
  <c r="O45" i="5"/>
  <c r="M45" i="5"/>
  <c r="D45" i="5"/>
  <c r="B45" i="5"/>
  <c r="Q44" i="5"/>
  <c r="O44" i="5"/>
  <c r="M44" i="5"/>
  <c r="D44" i="5"/>
  <c r="B44" i="5"/>
  <c r="D39" i="5"/>
  <c r="B39" i="5"/>
  <c r="D38" i="5"/>
  <c r="B38" i="5"/>
  <c r="Q37" i="5"/>
  <c r="O37" i="5"/>
  <c r="M37" i="5"/>
  <c r="D37" i="5"/>
  <c r="B37" i="5"/>
  <c r="Q36" i="5"/>
  <c r="O36" i="5"/>
  <c r="M36" i="5"/>
  <c r="D36" i="5"/>
  <c r="B36" i="5"/>
  <c r="Q35" i="5"/>
  <c r="O35" i="5"/>
  <c r="M35" i="5"/>
  <c r="D35" i="5"/>
  <c r="B35" i="5"/>
  <c r="Q34" i="5"/>
  <c r="O34" i="5"/>
  <c r="M34" i="5"/>
  <c r="D34" i="5"/>
  <c r="B34" i="5"/>
  <c r="D29" i="5"/>
  <c r="B29" i="5"/>
  <c r="D28" i="5"/>
  <c r="B28" i="5"/>
  <c r="Q27" i="5"/>
  <c r="O27" i="5"/>
  <c r="M27" i="5"/>
  <c r="D27" i="5"/>
  <c r="B27" i="5"/>
  <c r="Q26" i="5"/>
  <c r="O26" i="5"/>
  <c r="M26" i="5"/>
  <c r="D26" i="5"/>
  <c r="B26" i="5"/>
  <c r="Q25" i="5"/>
  <c r="O25" i="5"/>
  <c r="M25" i="5"/>
  <c r="D25" i="5"/>
  <c r="B25" i="5"/>
  <c r="Q24" i="5"/>
  <c r="O24" i="5"/>
  <c r="M24" i="5"/>
  <c r="D24" i="5"/>
  <c r="B24" i="5"/>
  <c r="D19" i="5"/>
  <c r="B19" i="5"/>
  <c r="D18" i="5"/>
  <c r="B18" i="5"/>
  <c r="Q17" i="5"/>
  <c r="O17" i="5"/>
  <c r="M17" i="5"/>
  <c r="D17" i="5"/>
  <c r="B17" i="5"/>
  <c r="Q16" i="5"/>
  <c r="O16" i="5"/>
  <c r="M16" i="5"/>
  <c r="D16" i="5"/>
  <c r="B16" i="5"/>
  <c r="Q15" i="5"/>
  <c r="O15" i="5"/>
  <c r="M15" i="5"/>
  <c r="D15" i="5"/>
  <c r="B15" i="5"/>
  <c r="Q14" i="5"/>
  <c r="O14" i="5"/>
  <c r="M14" i="5"/>
  <c r="D14" i="5"/>
  <c r="B14" i="5"/>
  <c r="D10" i="5"/>
  <c r="B10" i="5"/>
  <c r="D9" i="5"/>
  <c r="B9" i="5"/>
  <c r="Q8" i="5"/>
  <c r="O8" i="5"/>
  <c r="M8" i="5"/>
  <c r="D8" i="5"/>
  <c r="B8" i="5"/>
  <c r="Q7" i="5"/>
  <c r="O7" i="5"/>
  <c r="M7" i="5"/>
  <c r="D7" i="5"/>
  <c r="B7" i="5"/>
  <c r="Q6" i="5"/>
  <c r="O6" i="5"/>
  <c r="M6" i="5"/>
  <c r="D6" i="5"/>
  <c r="B6" i="5"/>
  <c r="Q5" i="5"/>
  <c r="O5" i="5"/>
  <c r="M5" i="5"/>
  <c r="D5" i="5"/>
  <c r="B5" i="5"/>
  <c r="R66" i="10" l="1"/>
  <c r="P47" i="10"/>
  <c r="P37" i="10"/>
  <c r="P44" i="10"/>
  <c r="R44" i="10" s="1"/>
  <c r="P26" i="10"/>
  <c r="R26" i="10" s="1"/>
  <c r="P24" i="10"/>
  <c r="P25" i="10"/>
  <c r="R25" i="10" s="1"/>
  <c r="P27" i="10"/>
  <c r="P16" i="10"/>
  <c r="R16" i="10" s="1"/>
  <c r="P7" i="10"/>
  <c r="P76" i="9"/>
  <c r="R76" i="9" s="1"/>
  <c r="P47" i="9"/>
  <c r="R17" i="9"/>
  <c r="P8" i="9"/>
  <c r="P6" i="5"/>
  <c r="R6" i="5" s="1"/>
  <c r="P7" i="5"/>
  <c r="P74" i="7"/>
  <c r="R74" i="7" s="1"/>
  <c r="P16" i="7"/>
  <c r="R63" i="10"/>
  <c r="O38" i="10"/>
  <c r="P5" i="10"/>
  <c r="R5" i="10" s="1"/>
  <c r="O28" i="10"/>
  <c r="P84" i="10"/>
  <c r="R84" i="10" s="1"/>
  <c r="P15" i="10"/>
  <c r="R15" i="10" s="1"/>
  <c r="O18" i="10"/>
  <c r="R17" i="10"/>
  <c r="P64" i="9"/>
  <c r="R64" i="9" s="1"/>
  <c r="P54" i="9"/>
  <c r="P57" i="9"/>
  <c r="R57" i="9" s="1"/>
  <c r="P86" i="10"/>
  <c r="R86" i="10" s="1"/>
  <c r="P26" i="9"/>
  <c r="P5" i="9"/>
  <c r="P46" i="5"/>
  <c r="R46" i="5" s="1"/>
  <c r="P27" i="5"/>
  <c r="R27" i="5" s="1"/>
  <c r="P16" i="5"/>
  <c r="R16" i="5" s="1"/>
  <c r="P8" i="5"/>
  <c r="R8" i="5" s="1"/>
  <c r="P75" i="7"/>
  <c r="R75" i="7" s="1"/>
  <c r="P55" i="7"/>
  <c r="R55" i="7" s="1"/>
  <c r="P56" i="7"/>
  <c r="P34" i="6"/>
  <c r="P7" i="6"/>
  <c r="R7" i="6"/>
  <c r="P74" i="10"/>
  <c r="R74" i="10" s="1"/>
  <c r="O77" i="10"/>
  <c r="P75" i="10"/>
  <c r="R75" i="10" s="1"/>
  <c r="M77" i="10"/>
  <c r="P76" i="10"/>
  <c r="R76" i="10" s="1"/>
  <c r="P55" i="10"/>
  <c r="R55" i="10" s="1"/>
  <c r="P56" i="10"/>
  <c r="R56" i="10" s="1"/>
  <c r="P64" i="10"/>
  <c r="R64" i="10" s="1"/>
  <c r="O67" i="10"/>
  <c r="P65" i="10"/>
  <c r="R65" i="10" s="1"/>
  <c r="P57" i="10"/>
  <c r="R57" i="10"/>
  <c r="O58" i="10"/>
  <c r="P36" i="10"/>
  <c r="R36" i="10" s="1"/>
  <c r="M38" i="10"/>
  <c r="P35" i="10"/>
  <c r="R35" i="10" s="1"/>
  <c r="R47" i="10"/>
  <c r="P46" i="10"/>
  <c r="R46" i="10" s="1"/>
  <c r="M48" i="10"/>
  <c r="O48" i="10"/>
  <c r="R45" i="10"/>
  <c r="R37" i="10"/>
  <c r="R27" i="10"/>
  <c r="R24" i="10"/>
  <c r="P6" i="10"/>
  <c r="R6" i="10" s="1"/>
  <c r="R7" i="10"/>
  <c r="M9" i="10"/>
  <c r="P74" i="9"/>
  <c r="R74" i="9" s="1"/>
  <c r="P14" i="10"/>
  <c r="R14" i="10" s="1"/>
  <c r="P55" i="9"/>
  <c r="R55" i="9" s="1"/>
  <c r="P56" i="9"/>
  <c r="R56" i="9" s="1"/>
  <c r="O9" i="10"/>
  <c r="P8" i="10"/>
  <c r="R8" i="10" s="1"/>
  <c r="P45" i="9"/>
  <c r="P46" i="9"/>
  <c r="R46" i="9" s="1"/>
  <c r="O58" i="9"/>
  <c r="R54" i="9"/>
  <c r="P44" i="9"/>
  <c r="R44" i="9" s="1"/>
  <c r="O48" i="9"/>
  <c r="R47" i="9"/>
  <c r="P35" i="9"/>
  <c r="R35" i="9" s="1"/>
  <c r="P36" i="9"/>
  <c r="R36" i="9" s="1"/>
  <c r="P25" i="9"/>
  <c r="R25" i="9" s="1"/>
  <c r="R26" i="9"/>
  <c r="O38" i="9"/>
  <c r="M38" i="9"/>
  <c r="P37" i="9"/>
  <c r="R37" i="9" s="1"/>
  <c r="P34" i="9"/>
  <c r="R34" i="9" s="1"/>
  <c r="P15" i="9"/>
  <c r="R15" i="9" s="1"/>
  <c r="P16" i="9"/>
  <c r="R16" i="9" s="1"/>
  <c r="P85" i="10"/>
  <c r="R85" i="10" s="1"/>
  <c r="M28" i="9"/>
  <c r="P27" i="9"/>
  <c r="R27" i="9" s="1"/>
  <c r="O28" i="9"/>
  <c r="M18" i="9"/>
  <c r="O18" i="9"/>
  <c r="N18" i="9" s="1"/>
  <c r="P6" i="9"/>
  <c r="R6" i="9" s="1"/>
  <c r="P7" i="9"/>
  <c r="R7" i="9" s="1"/>
  <c r="P44" i="5"/>
  <c r="O9" i="9"/>
  <c r="R8" i="9"/>
  <c r="R5" i="9"/>
  <c r="P25" i="5"/>
  <c r="R25" i="5" s="1"/>
  <c r="P17" i="5"/>
  <c r="P5" i="5"/>
  <c r="R5" i="5" s="1"/>
  <c r="O9" i="5"/>
  <c r="R7" i="5"/>
  <c r="P24" i="6"/>
  <c r="R24" i="6" s="1"/>
  <c r="P25" i="6"/>
  <c r="R25" i="6" s="1"/>
  <c r="P35" i="6"/>
  <c r="R35" i="6" s="1"/>
  <c r="P14" i="6"/>
  <c r="R14" i="6" s="1"/>
  <c r="P15" i="6"/>
  <c r="R15" i="6" s="1"/>
  <c r="O77" i="7"/>
  <c r="P65" i="7"/>
  <c r="R65" i="7" s="1"/>
  <c r="M38" i="7"/>
  <c r="M28" i="7"/>
  <c r="P25" i="7"/>
  <c r="R25" i="7"/>
  <c r="O87" i="10"/>
  <c r="P83" i="10"/>
  <c r="R83" i="10" s="1"/>
  <c r="M18" i="7"/>
  <c r="P5" i="7"/>
  <c r="R5" i="7" s="1"/>
  <c r="P62" i="9"/>
  <c r="R62" i="9" s="1"/>
  <c r="P75" i="9"/>
  <c r="R75" i="9" s="1"/>
  <c r="P77" i="9"/>
  <c r="R77" i="9" s="1"/>
  <c r="M79" i="9"/>
  <c r="P78" i="9"/>
  <c r="R78" i="9" s="1"/>
  <c r="O79" i="9"/>
  <c r="M67" i="9"/>
  <c r="P65" i="9"/>
  <c r="R65" i="9" s="1"/>
  <c r="P63" i="9"/>
  <c r="R63" i="9" s="1"/>
  <c r="P36" i="5"/>
  <c r="R36" i="5" s="1"/>
  <c r="M38" i="5"/>
  <c r="R82" i="10"/>
  <c r="M87" i="10"/>
  <c r="R54" i="10"/>
  <c r="M18" i="10"/>
  <c r="P34" i="10"/>
  <c r="R34" i="10" s="1"/>
  <c r="M58" i="10"/>
  <c r="P73" i="10"/>
  <c r="R73" i="10" s="1"/>
  <c r="M28" i="10"/>
  <c r="N28" i="10" s="1"/>
  <c r="M67" i="10"/>
  <c r="R66" i="9"/>
  <c r="O67" i="9"/>
  <c r="R45" i="9"/>
  <c r="M58" i="9"/>
  <c r="P14" i="9"/>
  <c r="R14" i="9" s="1"/>
  <c r="M9" i="9"/>
  <c r="P24" i="9"/>
  <c r="R24" i="9" s="1"/>
  <c r="M48" i="9"/>
  <c r="M58" i="7"/>
  <c r="P15" i="7"/>
  <c r="R15" i="7" s="1"/>
  <c r="P35" i="7"/>
  <c r="R35" i="7" s="1"/>
  <c r="O58" i="7"/>
  <c r="P57" i="7"/>
  <c r="R57" i="7" s="1"/>
  <c r="P8" i="7"/>
  <c r="R8" i="7" s="1"/>
  <c r="P37" i="7"/>
  <c r="R37" i="7" s="1"/>
  <c r="P45" i="7"/>
  <c r="R45" i="7" s="1"/>
  <c r="P46" i="7"/>
  <c r="R46" i="7" s="1"/>
  <c r="O67" i="7"/>
  <c r="P64" i="7"/>
  <c r="R64" i="7" s="1"/>
  <c r="M77" i="7"/>
  <c r="P76" i="7"/>
  <c r="R76" i="7" s="1"/>
  <c r="O28" i="7"/>
  <c r="O9" i="7"/>
  <c r="P6" i="7"/>
  <c r="R6" i="7" s="1"/>
  <c r="O18" i="7"/>
  <c r="P26" i="7"/>
  <c r="R26" i="7" s="1"/>
  <c r="P34" i="7"/>
  <c r="R34" i="7" s="1"/>
  <c r="M48" i="7"/>
  <c r="P54" i="7"/>
  <c r="R54" i="7" s="1"/>
  <c r="P73" i="7"/>
  <c r="R73" i="7" s="1"/>
  <c r="P7" i="7"/>
  <c r="R7" i="7" s="1"/>
  <c r="P14" i="7"/>
  <c r="R14" i="7" s="1"/>
  <c r="P17" i="7"/>
  <c r="R17" i="7" s="1"/>
  <c r="P27" i="7"/>
  <c r="R27" i="7" s="1"/>
  <c r="P36" i="7"/>
  <c r="R36" i="7" s="1"/>
  <c r="O48" i="7"/>
  <c r="P47" i="7"/>
  <c r="R47" i="7" s="1"/>
  <c r="R56" i="7"/>
  <c r="M67" i="7"/>
  <c r="R16" i="7"/>
  <c r="O38" i="7"/>
  <c r="R66" i="7"/>
  <c r="P24" i="7"/>
  <c r="R24" i="7" s="1"/>
  <c r="P63" i="7"/>
  <c r="R63" i="7" s="1"/>
  <c r="M9" i="7"/>
  <c r="P44" i="7"/>
  <c r="R44" i="7" s="1"/>
  <c r="M27" i="6"/>
  <c r="O27" i="6"/>
  <c r="P8" i="6"/>
  <c r="R8" i="6" s="1"/>
  <c r="O36" i="6"/>
  <c r="P33" i="6"/>
  <c r="R33" i="6" s="1"/>
  <c r="O18" i="6"/>
  <c r="P5" i="6"/>
  <c r="R5" i="6" s="1"/>
  <c r="P16" i="6"/>
  <c r="R16" i="6" s="1"/>
  <c r="P23" i="6"/>
  <c r="R23" i="6" s="1"/>
  <c r="P26" i="6"/>
  <c r="R26" i="6" s="1"/>
  <c r="O9" i="6"/>
  <c r="P6" i="6"/>
  <c r="R6" i="6" s="1"/>
  <c r="P17" i="6"/>
  <c r="R17" i="6" s="1"/>
  <c r="P32" i="6"/>
  <c r="R32" i="6" s="1"/>
  <c r="R34" i="6"/>
  <c r="M18" i="6"/>
  <c r="M9" i="6"/>
  <c r="M36" i="6"/>
  <c r="P14" i="5"/>
  <c r="R14" i="5" s="1"/>
  <c r="O18" i="5"/>
  <c r="P24" i="5"/>
  <c r="R24" i="5" s="1"/>
  <c r="O48" i="5"/>
  <c r="P45" i="5"/>
  <c r="R45" i="5" s="1"/>
  <c r="P37" i="5"/>
  <c r="R37" i="5" s="1"/>
  <c r="P34" i="5"/>
  <c r="P15" i="5"/>
  <c r="R15" i="5" s="1"/>
  <c r="O28" i="5"/>
  <c r="P35" i="5"/>
  <c r="R35" i="5" s="1"/>
  <c r="R47" i="5"/>
  <c r="R17" i="5"/>
  <c r="R44" i="5"/>
  <c r="R34" i="5"/>
  <c r="M9" i="5"/>
  <c r="M18" i="5"/>
  <c r="O38" i="5"/>
  <c r="M48" i="5"/>
  <c r="M28" i="5"/>
  <c r="P26" i="5"/>
  <c r="R26" i="5" s="1"/>
  <c r="S26" i="10" l="1"/>
  <c r="N58" i="10"/>
  <c r="S56" i="10"/>
  <c r="S46" i="10"/>
  <c r="S47" i="10"/>
  <c r="N38" i="10"/>
  <c r="N9" i="10"/>
  <c r="S24" i="10"/>
  <c r="N18" i="10"/>
  <c r="S27" i="10"/>
  <c r="N28" i="9"/>
  <c r="N77" i="7"/>
  <c r="N28" i="7"/>
  <c r="N48" i="7"/>
  <c r="N36" i="6"/>
  <c r="N77" i="10"/>
  <c r="S66" i="10"/>
  <c r="S65" i="10"/>
  <c r="N67" i="10"/>
  <c r="S63" i="10"/>
  <c r="S64" i="10"/>
  <c r="S54" i="10"/>
  <c r="N48" i="10"/>
  <c r="S44" i="10"/>
  <c r="S45" i="10"/>
  <c r="S25" i="10"/>
  <c r="N58" i="7"/>
  <c r="S77" i="9"/>
  <c r="N67" i="9"/>
  <c r="S15" i="10"/>
  <c r="S75" i="9"/>
  <c r="S78" i="9"/>
  <c r="S76" i="9"/>
  <c r="S8" i="10"/>
  <c r="S7" i="10"/>
  <c r="S6" i="10"/>
  <c r="S5" i="10"/>
  <c r="S44" i="9"/>
  <c r="N58" i="9"/>
  <c r="S55" i="9"/>
  <c r="S56" i="9"/>
  <c r="S54" i="9"/>
  <c r="S57" i="9"/>
  <c r="N48" i="9"/>
  <c r="N38" i="9"/>
  <c r="S34" i="9"/>
  <c r="S36" i="9"/>
  <c r="S35" i="9"/>
  <c r="S37" i="9"/>
  <c r="S14" i="9"/>
  <c r="N87" i="10"/>
  <c r="S17" i="9"/>
  <c r="S5" i="9"/>
  <c r="N48" i="5"/>
  <c r="N9" i="9"/>
  <c r="S7" i="9"/>
  <c r="N9" i="5"/>
  <c r="S14" i="5"/>
  <c r="N18" i="5"/>
  <c r="N27" i="6"/>
  <c r="S32" i="6"/>
  <c r="S7" i="6"/>
  <c r="N9" i="6"/>
  <c r="S8" i="6"/>
  <c r="N67" i="7"/>
  <c r="N38" i="7"/>
  <c r="N18" i="7"/>
  <c r="N9" i="7"/>
  <c r="S85" i="10"/>
  <c r="S86" i="10"/>
  <c r="S83" i="10"/>
  <c r="S82" i="10"/>
  <c r="S84" i="10"/>
  <c r="S64" i="9"/>
  <c r="S65" i="9"/>
  <c r="S66" i="9"/>
  <c r="S63" i="9"/>
  <c r="S62" i="9"/>
  <c r="N79" i="9"/>
  <c r="S74" i="9"/>
  <c r="N38" i="5"/>
  <c r="S73" i="10"/>
  <c r="S75" i="10"/>
  <c r="S74" i="10"/>
  <c r="S34" i="10"/>
  <c r="S37" i="10"/>
  <c r="S76" i="10"/>
  <c r="S55" i="10"/>
  <c r="S16" i="10"/>
  <c r="S57" i="10"/>
  <c r="S35" i="10"/>
  <c r="S36" i="10"/>
  <c r="S14" i="10"/>
  <c r="S17" i="10"/>
  <c r="S24" i="9"/>
  <c r="S26" i="9"/>
  <c r="S27" i="9"/>
  <c r="S46" i="9"/>
  <c r="S45" i="9"/>
  <c r="S8" i="9"/>
  <c r="S6" i="9"/>
  <c r="S25" i="9"/>
  <c r="S16" i="9"/>
  <c r="S47" i="9"/>
  <c r="S15" i="9"/>
  <c r="S14" i="7"/>
  <c r="S36" i="7"/>
  <c r="S16" i="7"/>
  <c r="S54" i="7"/>
  <c r="S56" i="7"/>
  <c r="S57" i="7"/>
  <c r="S76" i="7"/>
  <c r="S55" i="7"/>
  <c r="S17" i="7"/>
  <c r="S37" i="7"/>
  <c r="S8" i="7"/>
  <c r="S35" i="7"/>
  <c r="S34" i="7"/>
  <c r="S7" i="7"/>
  <c r="S24" i="7"/>
  <c r="S63" i="7"/>
  <c r="S65" i="7"/>
  <c r="S66" i="7"/>
  <c r="S64" i="7"/>
  <c r="S44" i="7"/>
  <c r="S47" i="7"/>
  <c r="S45" i="7"/>
  <c r="S46" i="7"/>
  <c r="S75" i="7"/>
  <c r="S5" i="7"/>
  <c r="S27" i="7"/>
  <c r="S26" i="7"/>
  <c r="S73" i="7"/>
  <c r="S74" i="7"/>
  <c r="S25" i="7"/>
  <c r="S15" i="7"/>
  <c r="S6" i="7"/>
  <c r="S6" i="6"/>
  <c r="S23" i="6"/>
  <c r="S25" i="6"/>
  <c r="S16" i="6"/>
  <c r="S5" i="6"/>
  <c r="N18" i="6"/>
  <c r="S34" i="6"/>
  <c r="S24" i="6"/>
  <c r="S15" i="6"/>
  <c r="S17" i="6"/>
  <c r="S35" i="6"/>
  <c r="S14" i="6"/>
  <c r="S26" i="6"/>
  <c r="S33" i="6"/>
  <c r="S16" i="5"/>
  <c r="S6" i="5"/>
  <c r="S8" i="5"/>
  <c r="N28" i="5"/>
  <c r="S34" i="5"/>
  <c r="S7" i="5"/>
  <c r="S35" i="5"/>
  <c r="S45" i="5"/>
  <c r="S17" i="5"/>
  <c r="S15" i="5"/>
  <c r="S26" i="5"/>
  <c r="S24" i="5"/>
  <c r="S25" i="5"/>
  <c r="S27" i="5"/>
  <c r="S44" i="5"/>
  <c r="S47" i="5"/>
  <c r="S36" i="5"/>
  <c r="S46" i="5"/>
  <c r="S5" i="5"/>
  <c r="S37" i="5"/>
  <c r="D32" i="4" l="1"/>
  <c r="B32" i="4"/>
  <c r="D31" i="4"/>
  <c r="B31" i="4"/>
  <c r="Q30" i="4"/>
  <c r="O30" i="4"/>
  <c r="M30" i="4"/>
  <c r="D30" i="4"/>
  <c r="B30" i="4"/>
  <c r="Q29" i="4"/>
  <c r="O29" i="4"/>
  <c r="M29" i="4"/>
  <c r="D29" i="4"/>
  <c r="B29" i="4"/>
  <c r="Q28" i="4"/>
  <c r="O28" i="4"/>
  <c r="M28" i="4"/>
  <c r="D28" i="4"/>
  <c r="B28" i="4"/>
  <c r="Q27" i="4"/>
  <c r="O27" i="4"/>
  <c r="M27" i="4"/>
  <c r="D27" i="4"/>
  <c r="B27" i="4"/>
  <c r="D25" i="4"/>
  <c r="B25" i="4"/>
  <c r="D24" i="4"/>
  <c r="B24" i="4"/>
  <c r="D23" i="4"/>
  <c r="B23" i="4"/>
  <c r="D22" i="4"/>
  <c r="B22" i="4"/>
  <c r="D21" i="4"/>
  <c r="B21" i="4"/>
  <c r="Q20" i="4"/>
  <c r="O20" i="4"/>
  <c r="M20" i="4"/>
  <c r="D20" i="4"/>
  <c r="B20" i="4"/>
  <c r="Q19" i="4"/>
  <c r="O19" i="4"/>
  <c r="M19" i="4"/>
  <c r="D19" i="4"/>
  <c r="B19" i="4"/>
  <c r="Q18" i="4"/>
  <c r="O18" i="4"/>
  <c r="M18" i="4"/>
  <c r="D18" i="4"/>
  <c r="B18" i="4"/>
  <c r="Q17" i="4"/>
  <c r="O17" i="4"/>
  <c r="M17" i="4"/>
  <c r="D17" i="4"/>
  <c r="B17" i="4"/>
  <c r="Q16" i="4"/>
  <c r="O16" i="4"/>
  <c r="M16" i="4"/>
  <c r="D16" i="4"/>
  <c r="B16" i="4"/>
  <c r="D14" i="4"/>
  <c r="B14" i="4"/>
  <c r="D13" i="4"/>
  <c r="B13" i="4"/>
  <c r="D12" i="4"/>
  <c r="B12" i="4"/>
  <c r="D11" i="4"/>
  <c r="B11" i="4"/>
  <c r="D10" i="4"/>
  <c r="B10" i="4"/>
  <c r="Q9" i="4"/>
  <c r="O9" i="4"/>
  <c r="M9" i="4"/>
  <c r="D9" i="4"/>
  <c r="B9" i="4"/>
  <c r="Q8" i="4"/>
  <c r="O8" i="4"/>
  <c r="M8" i="4"/>
  <c r="D8" i="4"/>
  <c r="B8" i="4"/>
  <c r="Q7" i="4"/>
  <c r="O7" i="4"/>
  <c r="M7" i="4"/>
  <c r="D7" i="4"/>
  <c r="B7" i="4"/>
  <c r="Q6" i="4"/>
  <c r="O6" i="4"/>
  <c r="M6" i="4"/>
  <c r="D6" i="4"/>
  <c r="B6" i="4"/>
  <c r="Q5" i="4"/>
  <c r="O5" i="4"/>
  <c r="M5" i="4"/>
  <c r="D5" i="4"/>
  <c r="B5" i="4"/>
  <c r="P7" i="4" l="1"/>
  <c r="R7" i="4" s="1"/>
  <c r="P30" i="4"/>
  <c r="R30" i="4" s="1"/>
  <c r="O10" i="4"/>
  <c r="P16" i="4"/>
  <c r="R16" i="4" s="1"/>
  <c r="P19" i="4"/>
  <c r="R19" i="4" s="1"/>
  <c r="P17" i="4"/>
  <c r="R17" i="4" s="1"/>
  <c r="O31" i="4"/>
  <c r="M31" i="4"/>
  <c r="P18" i="4"/>
  <c r="R18" i="4" s="1"/>
  <c r="P28" i="4"/>
  <c r="R28" i="4" s="1"/>
  <c r="P29" i="4"/>
  <c r="R29" i="4" s="1"/>
  <c r="M10" i="4"/>
  <c r="P8" i="4"/>
  <c r="R8" i="4" s="1"/>
  <c r="M21" i="4"/>
  <c r="P6" i="4"/>
  <c r="R6" i="4" s="1"/>
  <c r="P9" i="4"/>
  <c r="R9" i="4" s="1"/>
  <c r="P20" i="4"/>
  <c r="R20" i="4" s="1"/>
  <c r="P5" i="4"/>
  <c r="R5" i="4" s="1"/>
  <c r="O21" i="4"/>
  <c r="P27" i="4"/>
  <c r="R27" i="4" s="1"/>
  <c r="B5" i="3"/>
  <c r="D5" i="3"/>
  <c r="M5" i="3"/>
  <c r="O5" i="3"/>
  <c r="Q5" i="3"/>
  <c r="B6" i="3"/>
  <c r="D6" i="3"/>
  <c r="M6" i="3"/>
  <c r="O6" i="3"/>
  <c r="Q6" i="3"/>
  <c r="B7" i="3"/>
  <c r="D7" i="3"/>
  <c r="M7" i="3"/>
  <c r="O7" i="3"/>
  <c r="P7" i="3"/>
  <c r="Q7" i="3"/>
  <c r="B8" i="3"/>
  <c r="D8" i="3"/>
  <c r="M8" i="3"/>
  <c r="O8" i="3"/>
  <c r="Q8" i="3"/>
  <c r="B9" i="3"/>
  <c r="D9" i="3"/>
  <c r="M9" i="3"/>
  <c r="O9" i="3"/>
  <c r="Q9" i="3"/>
  <c r="B10" i="3"/>
  <c r="D10" i="3"/>
  <c r="B11" i="3"/>
  <c r="D11" i="3"/>
  <c r="B12" i="3"/>
  <c r="D12" i="3"/>
  <c r="B13" i="3"/>
  <c r="D13" i="3"/>
  <c r="B14" i="3"/>
  <c r="D14" i="3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Q10" i="2"/>
  <c r="O10" i="2"/>
  <c r="M10" i="2"/>
  <c r="D10" i="2"/>
  <c r="B10" i="2"/>
  <c r="Q9" i="2"/>
  <c r="O9" i="2"/>
  <c r="M9" i="2"/>
  <c r="D9" i="2"/>
  <c r="B9" i="2"/>
  <c r="Q8" i="2"/>
  <c r="O8" i="2"/>
  <c r="M8" i="2"/>
  <c r="D8" i="2"/>
  <c r="B8" i="2"/>
  <c r="Q7" i="2"/>
  <c r="O7" i="2"/>
  <c r="M7" i="2"/>
  <c r="D7" i="2"/>
  <c r="B7" i="2"/>
  <c r="Q6" i="2"/>
  <c r="O6" i="2"/>
  <c r="M6" i="2"/>
  <c r="D6" i="2"/>
  <c r="B6" i="2"/>
  <c r="Q5" i="2"/>
  <c r="O5" i="2"/>
  <c r="M5" i="2"/>
  <c r="D5" i="2"/>
  <c r="B5" i="2"/>
  <c r="P9" i="3" l="1"/>
  <c r="N31" i="4"/>
  <c r="P6" i="3"/>
  <c r="R6" i="3" s="1"/>
  <c r="N10" i="4"/>
  <c r="P5" i="3"/>
  <c r="R7" i="3"/>
  <c r="P8" i="3"/>
  <c r="R8" i="3" s="1"/>
  <c r="S18" i="4"/>
  <c r="S8" i="4"/>
  <c r="N21" i="4"/>
  <c r="S19" i="4"/>
  <c r="S9" i="4"/>
  <c r="S27" i="4"/>
  <c r="S30" i="4"/>
  <c r="S20" i="4"/>
  <c r="S5" i="4"/>
  <c r="S6" i="4"/>
  <c r="S29" i="4"/>
  <c r="S28" i="4"/>
  <c r="S16" i="4"/>
  <c r="S17" i="4"/>
  <c r="S7" i="4"/>
  <c r="M10" i="3"/>
  <c r="O10" i="3"/>
  <c r="R5" i="3"/>
  <c r="R9" i="3"/>
  <c r="P6" i="2"/>
  <c r="R6" i="2" s="1"/>
  <c r="P7" i="2"/>
  <c r="R7" i="2" s="1"/>
  <c r="P5" i="2"/>
  <c r="R5" i="2" s="1"/>
  <c r="P9" i="2"/>
  <c r="R9" i="2" s="1"/>
  <c r="P10" i="2"/>
  <c r="R10" i="2" s="1"/>
  <c r="P8" i="2"/>
  <c r="R8" i="2" s="1"/>
  <c r="S8" i="3" l="1"/>
  <c r="S7" i="3"/>
  <c r="N10" i="3"/>
  <c r="S9" i="3"/>
  <c r="S6" i="3"/>
  <c r="S5" i="3"/>
  <c r="S5" i="2"/>
  <c r="S6" i="2"/>
  <c r="S7" i="2"/>
  <c r="S8" i="2"/>
  <c r="S10" i="2"/>
  <c r="S9" i="2"/>
</calcChain>
</file>

<file path=xl/sharedStrings.xml><?xml version="1.0" encoding="utf-8"?>
<sst xmlns="http://schemas.openxmlformats.org/spreadsheetml/2006/main" count="1787" uniqueCount="273">
  <si>
    <t>ZÁPASY</t>
  </si>
  <si>
    <t>SETY</t>
  </si>
  <si>
    <t>SKÓRE</t>
  </si>
  <si>
    <t>Skupina A</t>
  </si>
  <si>
    <t>Pořadí</t>
  </si>
  <si>
    <t>Hráč 1</t>
  </si>
  <si>
    <t>-</t>
  </si>
  <si>
    <t>Hráč 2</t>
  </si>
  <si>
    <t>:</t>
  </si>
  <si>
    <t>Jméno</t>
  </si>
  <si>
    <t>Míče</t>
  </si>
  <si>
    <t>+/-</t>
  </si>
  <si>
    <t>Body</t>
  </si>
  <si>
    <t>Koef.</t>
  </si>
  <si>
    <t>Hnilicová Jana</t>
  </si>
  <si>
    <t>Jelínková Apolena</t>
  </si>
  <si>
    <t>Slavíčková Andrea</t>
  </si>
  <si>
    <t>A1</t>
  </si>
  <si>
    <t/>
  </si>
  <si>
    <t>Vychodilová Klára</t>
  </si>
  <si>
    <t>1. místo</t>
  </si>
  <si>
    <t>A2</t>
  </si>
  <si>
    <t>A3</t>
  </si>
  <si>
    <t>3. místo</t>
  </si>
  <si>
    <t>A4</t>
  </si>
  <si>
    <t>A5</t>
  </si>
  <si>
    <t>5. místo</t>
  </si>
  <si>
    <t>A6</t>
  </si>
  <si>
    <t>U9 - Dívky</t>
  </si>
  <si>
    <t>U9 - Dívky 1. - 6. místo</t>
  </si>
  <si>
    <t>Chovancová Markéta</t>
  </si>
  <si>
    <t>Kerplová Sofia</t>
  </si>
  <si>
    <t>Malá Kateřina</t>
  </si>
  <si>
    <t>Pokorná Markéta</t>
  </si>
  <si>
    <t>Tvrdíková Václava</t>
  </si>
  <si>
    <t>Hašek Matyáš</t>
  </si>
  <si>
    <t>U9 - Kluci</t>
  </si>
  <si>
    <t>U9 - Kluci - 1. - 4. místo</t>
  </si>
  <si>
    <t>Bednář Jan</t>
  </si>
  <si>
    <t>Juřica Jáchym</t>
  </si>
  <si>
    <t>Košuta Tobiáš</t>
  </si>
  <si>
    <t>Riedel Matěj</t>
  </si>
  <si>
    <t>Krulová Lucie</t>
  </si>
  <si>
    <t>Vaníčková Nikola</t>
  </si>
  <si>
    <t>Gažovská Ivana</t>
  </si>
  <si>
    <t>Kocmanová Kristýna</t>
  </si>
  <si>
    <t>Pazderová Veronika</t>
  </si>
  <si>
    <t>Skupina B</t>
  </si>
  <si>
    <t>Dvořáčková Adéla</t>
  </si>
  <si>
    <t>Jiráková Tereza</t>
  </si>
  <si>
    <t>Doubková Veronika</t>
  </si>
  <si>
    <t>Holmanová Kateřina</t>
  </si>
  <si>
    <t>B3</t>
  </si>
  <si>
    <t>Slavíčková Kateřina</t>
  </si>
  <si>
    <t>Skupina C</t>
  </si>
  <si>
    <t>5. - 6. místo</t>
  </si>
  <si>
    <t>Sommerová Lucie</t>
  </si>
  <si>
    <t>Czajová Tereza</t>
  </si>
  <si>
    <t>Kropáčová Petra</t>
  </si>
  <si>
    <t>Mazálková Natálie</t>
  </si>
  <si>
    <t>B2</t>
  </si>
  <si>
    <t>C2</t>
  </si>
  <si>
    <t>C1</t>
  </si>
  <si>
    <t>B1</t>
  </si>
  <si>
    <t>C3</t>
  </si>
  <si>
    <t>B4</t>
  </si>
  <si>
    <t>13. místo</t>
  </si>
  <si>
    <t>11. místo</t>
  </si>
  <si>
    <t>9. míst</t>
  </si>
  <si>
    <t>B5</t>
  </si>
  <si>
    <t>C4</t>
  </si>
  <si>
    <t>U11 - Dívky</t>
  </si>
  <si>
    <t>Dívky U11 - 1. - 8. místo</t>
  </si>
  <si>
    <t>Fridrichová Adéla</t>
  </si>
  <si>
    <t>Portová Anna</t>
  </si>
  <si>
    <t>Štafflová Lucie</t>
  </si>
  <si>
    <t>Pszyková Lucie</t>
  </si>
  <si>
    <t>Brožová Eva</t>
  </si>
  <si>
    <t>Wimmerová Klára</t>
  </si>
  <si>
    <t>Kalkušová Karolína</t>
  </si>
  <si>
    <t>Paterová Lucie</t>
  </si>
  <si>
    <t>D1</t>
  </si>
  <si>
    <t>Skupina D</t>
  </si>
  <si>
    <t>Treperová Ivana</t>
  </si>
  <si>
    <t>E1</t>
  </si>
  <si>
    <t>Skupina E</t>
  </si>
  <si>
    <t>9. místo</t>
  </si>
  <si>
    <t>D2</t>
  </si>
  <si>
    <t>E2</t>
  </si>
  <si>
    <t>15. - 16. místo</t>
  </si>
  <si>
    <t>D3</t>
  </si>
  <si>
    <t>E3</t>
  </si>
  <si>
    <t>D4</t>
  </si>
  <si>
    <t>E4</t>
  </si>
  <si>
    <t>U11 - Kluci</t>
  </si>
  <si>
    <t>U11 Kluci - 1. - 10. místo</t>
  </si>
  <si>
    <t>U11 Kluci - 11. - 20. místo</t>
  </si>
  <si>
    <t>19. místo</t>
  </si>
  <si>
    <t>Beran Ondřej</t>
  </si>
  <si>
    <t>Čepela Marek</t>
  </si>
  <si>
    <t>Hašek Kristián</t>
  </si>
  <si>
    <t>Pavliš Marek</t>
  </si>
  <si>
    <t>Ryšánek Daniel</t>
  </si>
  <si>
    <t>Havlíček Michael</t>
  </si>
  <si>
    <t>Jirásek Kryštof</t>
  </si>
  <si>
    <t>Tuháček Tomáš</t>
  </si>
  <si>
    <t>Chovanec Matěj</t>
  </si>
  <si>
    <t>Raab Patrik</t>
  </si>
  <si>
    <t>Prchlík Kryštof</t>
  </si>
  <si>
    <t>Horák Samuel</t>
  </si>
  <si>
    <t>Fůkal Viktor</t>
  </si>
  <si>
    <t>Bubeník Viktor</t>
  </si>
  <si>
    <t>Nidrle Michal</t>
  </si>
  <si>
    <t>Macháček Jonáš</t>
  </si>
  <si>
    <t>Kerpl Dennis</t>
  </si>
  <si>
    <t>Holman Václav</t>
  </si>
  <si>
    <t>Kniš David</t>
  </si>
  <si>
    <t>Marek Jonáš</t>
  </si>
  <si>
    <t>Vychodil Vojtěch</t>
  </si>
  <si>
    <t>Červenka Matěj</t>
  </si>
  <si>
    <t>Hubáček Matěj</t>
  </si>
  <si>
    <t>bye</t>
  </si>
  <si>
    <t>Hlobil Matouš</t>
  </si>
  <si>
    <t>Šimáček Ondřej</t>
  </si>
  <si>
    <t>Fuchs Marek</t>
  </si>
  <si>
    <t>Kundrát David</t>
  </si>
  <si>
    <t>Durčák Ondřej</t>
  </si>
  <si>
    <t>13. - 14. místo</t>
  </si>
  <si>
    <t>U15 - Dívky</t>
  </si>
  <si>
    <t>Dívky U15 -  1. - 8. místo</t>
  </si>
  <si>
    <t>Dívky U15-  9. - 15. místo</t>
  </si>
  <si>
    <t>Flachsová Markéta</t>
  </si>
  <si>
    <t>Pokorná Kateřina</t>
  </si>
  <si>
    <t>Kejřová Martina</t>
  </si>
  <si>
    <t>Jahnová Natálie</t>
  </si>
  <si>
    <t>Raithelová Natálie</t>
  </si>
  <si>
    <t>Veselá Dorota</t>
  </si>
  <si>
    <t>Pešková Anna</t>
  </si>
  <si>
    <t>Jahnová Alexandra</t>
  </si>
  <si>
    <t>Pantoflíčková Adéla</t>
  </si>
  <si>
    <t>Konečná Eliška</t>
  </si>
  <si>
    <t>Drápalová Anna</t>
  </si>
  <si>
    <t>Hašová Michaela</t>
  </si>
  <si>
    <t>Kadlecová Denisa</t>
  </si>
  <si>
    <t>Streharski Simona</t>
  </si>
  <si>
    <t>Karasová Anna</t>
  </si>
  <si>
    <t>Král Adam</t>
  </si>
  <si>
    <t>Jůza Petr</t>
  </si>
  <si>
    <t>Karban Jaroslav</t>
  </si>
  <si>
    <t>Schrotter Štěpán</t>
  </si>
  <si>
    <t>9. - 12. místo</t>
  </si>
  <si>
    <t>Bufka Filip</t>
  </si>
  <si>
    <t>G2</t>
  </si>
  <si>
    <t>H1</t>
  </si>
  <si>
    <t>Kozák Jan</t>
  </si>
  <si>
    <t>F2</t>
  </si>
  <si>
    <t>Pecka Matyáš</t>
  </si>
  <si>
    <t>Skupina F</t>
  </si>
  <si>
    <t>Zemanovič Ladislav</t>
  </si>
  <si>
    <t>Musil Martin</t>
  </si>
  <si>
    <t>Havránek Vojtěch</t>
  </si>
  <si>
    <t>Skupina G</t>
  </si>
  <si>
    <t>Pavlica Lukáš</t>
  </si>
  <si>
    <t>Tuháček Marek</t>
  </si>
  <si>
    <t>F1</t>
  </si>
  <si>
    <t>Skupina H</t>
  </si>
  <si>
    <t>Kovář Milan</t>
  </si>
  <si>
    <t>H2</t>
  </si>
  <si>
    <t>G1</t>
  </si>
  <si>
    <t>25. - 28. místo</t>
  </si>
  <si>
    <t>G4</t>
  </si>
  <si>
    <t>H3</t>
  </si>
  <si>
    <t>21. - 22. místo</t>
  </si>
  <si>
    <t>F4</t>
  </si>
  <si>
    <t>17. místo</t>
  </si>
  <si>
    <t>F3</t>
  </si>
  <si>
    <t>H4</t>
  </si>
  <si>
    <t>G3</t>
  </si>
  <si>
    <t>U15 - Kluci</t>
  </si>
  <si>
    <t>Kluci U15 - 1. - 16. místo</t>
  </si>
  <si>
    <t>Kluci U15 - 17. - 32. místo</t>
  </si>
  <si>
    <t>Fürst Daniel</t>
  </si>
  <si>
    <t>Kalkuš Matyáš</t>
  </si>
  <si>
    <t>Mátl Jan</t>
  </si>
  <si>
    <t>Havlík Vojtěch</t>
  </si>
  <si>
    <t>Bado Lukáš</t>
  </si>
  <si>
    <t>Wágner Adam</t>
  </si>
  <si>
    <t>Kováč Dominik</t>
  </si>
  <si>
    <t>Hilf Daniel</t>
  </si>
  <si>
    <t xml:space="preserve">Juřica Patrik </t>
  </si>
  <si>
    <t>Bláha Tomáš</t>
  </si>
  <si>
    <t>Franta Vojtěch</t>
  </si>
  <si>
    <t>Hnilica Petr</t>
  </si>
  <si>
    <t>Valjent Patrik</t>
  </si>
  <si>
    <t>Kšír Matyáš</t>
  </si>
  <si>
    <t>Huslík Martin</t>
  </si>
  <si>
    <t>Doležel Michael</t>
  </si>
  <si>
    <t>Hodis Jakub Francesco</t>
  </si>
  <si>
    <t>Jílek Štěpán</t>
  </si>
  <si>
    <t>Mráček Ondřej</t>
  </si>
  <si>
    <t>Gunda Timon</t>
  </si>
  <si>
    <t>Prokop Lukáš</t>
  </si>
  <si>
    <t>Kodat Vojtěch</t>
  </si>
  <si>
    <t>27. - 30. místo</t>
  </si>
  <si>
    <t>23. - 24. místo</t>
  </si>
  <si>
    <t>21. místo</t>
  </si>
  <si>
    <t>Chvalová Helena</t>
  </si>
  <si>
    <t>Kočová Zuzana</t>
  </si>
  <si>
    <t>Klímová Adéla</t>
  </si>
  <si>
    <t>Hrdinová Zuzana</t>
  </si>
  <si>
    <t>Jahnová Vanessa</t>
  </si>
  <si>
    <t>Vávrová Anna</t>
  </si>
  <si>
    <t>Weinmannová Julie</t>
  </si>
  <si>
    <t>Králová Natálie</t>
  </si>
  <si>
    <t>Slabá Natálie</t>
  </si>
  <si>
    <t>Klímová Klára</t>
  </si>
  <si>
    <t>Jakubková Daniela</t>
  </si>
  <si>
    <t>Kuptíková Gabriela</t>
  </si>
  <si>
    <t>Knaislová Ella</t>
  </si>
  <si>
    <t>Kučerová Klára</t>
  </si>
  <si>
    <t>Muzikářová Anna</t>
  </si>
  <si>
    <t>Šoljaková Eliška</t>
  </si>
  <si>
    <t>Harazímová Hana</t>
  </si>
  <si>
    <t>Koliášová Kateřina</t>
  </si>
  <si>
    <t>Čutová Michaela</t>
  </si>
  <si>
    <t>Pondělíková Veronika</t>
  </si>
  <si>
    <t>Pavlišová Klára</t>
  </si>
  <si>
    <t>Pinkasová Alena</t>
  </si>
  <si>
    <t>H5</t>
  </si>
  <si>
    <t>G5</t>
  </si>
  <si>
    <t>U13 - Dívky</t>
  </si>
  <si>
    <t>Dívky U13 - 1. - 18. místo</t>
  </si>
  <si>
    <t>Dívky U13 - 19. - 34. místo</t>
  </si>
  <si>
    <t>U13 - Kluci</t>
  </si>
  <si>
    <t>Kluci U13 - 1. - 19. místo</t>
  </si>
  <si>
    <t>Kluci U13 - 20. - 37. místo</t>
  </si>
  <si>
    <t>28. - 31. místo</t>
  </si>
  <si>
    <t>24. - 25. místo</t>
  </si>
  <si>
    <t>22. místo</t>
  </si>
  <si>
    <t>20. místo</t>
  </si>
  <si>
    <t>Skupina CH</t>
  </si>
  <si>
    <t>CH3</t>
  </si>
  <si>
    <t>CH2</t>
  </si>
  <si>
    <t>CH1</t>
  </si>
  <si>
    <t>CH5</t>
  </si>
  <si>
    <t>CH4</t>
  </si>
  <si>
    <t>Simon Václav</t>
  </si>
  <si>
    <t>Štaffl Jan</t>
  </si>
  <si>
    <t>Kurdiovský Lukáš</t>
  </si>
  <si>
    <t>Lecian Tobiáš</t>
  </si>
  <si>
    <t>Kočárník Jan</t>
  </si>
  <si>
    <t>Kejř Jakub</t>
  </si>
  <si>
    <t>Zlatník Jiří</t>
  </si>
  <si>
    <t>Baroš Zdeněk</t>
  </si>
  <si>
    <t>Brož Vojtěch</t>
  </si>
  <si>
    <t>Jelínek Ondřej</t>
  </si>
  <si>
    <t>Štepánek Ondřej</t>
  </si>
  <si>
    <t>Koranda Ondřej</t>
  </si>
  <si>
    <t>Palkoci Andrej</t>
  </si>
  <si>
    <t>Streharski Viktor</t>
  </si>
  <si>
    <t>Wimmer Karel</t>
  </si>
  <si>
    <t>Pavlíček Jakub</t>
  </si>
  <si>
    <t>Herzán Jakub</t>
  </si>
  <si>
    <t>Belda Josef</t>
  </si>
  <si>
    <t>Frýdl Martin</t>
  </si>
  <si>
    <t>Hanuš Štěpán</t>
  </si>
  <si>
    <t>Fiala Martin</t>
  </si>
  <si>
    <t>Křenek David</t>
  </si>
  <si>
    <t>Vaniš Daniel</t>
  </si>
  <si>
    <t>Kučera Kašpar</t>
  </si>
  <si>
    <t>Fošum Josef</t>
  </si>
  <si>
    <t>Dívky U11 - 9. - 14. místo</t>
  </si>
  <si>
    <t>36. místo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</si>
</sst>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2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26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 applyFill="1" applyAlignment="1"/>
    <xf numFmtId="0" fontId="1" fillId="0" borderId="0" xfId="1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1" fillId="0" borderId="0" xfId="1" applyBorder="1"/>
    <xf numFmtId="0" fontId="0" fillId="0" borderId="1" xfId="0" applyBorder="1"/>
    <xf numFmtId="0" fontId="1" fillId="0" borderId="0" xfId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6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/>
    <xf numFmtId="0" fontId="7" fillId="0" borderId="0" xfId="0" applyFont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1" fillId="0" borderId="0" xfId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49" fontId="1" fillId="0" borderId="0" xfId="1" applyNumberFormat="1" applyFont="1" applyFill="1" applyBorder="1" applyAlignment="1">
      <alignment horizontal="center"/>
    </xf>
    <xf numFmtId="0" fontId="0" fillId="0" borderId="0" xfId="2" applyFont="1" applyBorder="1" applyAlignment="1">
      <alignment wrapText="1"/>
    </xf>
    <xf numFmtId="0" fontId="10" fillId="0" borderId="0" xfId="3" applyFont="1" applyBorder="1"/>
    <xf numFmtId="0" fontId="7" fillId="0" borderId="0" xfId="0" applyFont="1" applyBorder="1"/>
    <xf numFmtId="0" fontId="1" fillId="0" borderId="0" xfId="1" applyAlignment="1">
      <alignment horizontal="center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2" fillId="0" borderId="0" xfId="0" applyFont="1"/>
    <xf numFmtId="0" fontId="0" fillId="0" borderId="1" xfId="0" applyFill="1" applyBorder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7" xfId="0" applyFont="1" applyBorder="1" applyAlignment="1" applyProtection="1">
      <alignment vertical="center"/>
      <protection hidden="1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4" applyFont="1" applyBorder="1"/>
    <xf numFmtId="0" fontId="10" fillId="0" borderId="0" xfId="5" applyFont="1" applyBorder="1" applyAlignment="1">
      <alignment wrapText="1"/>
    </xf>
    <xf numFmtId="0" fontId="0" fillId="0" borderId="0" xfId="0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4" xfId="0" applyFont="1" applyBorder="1"/>
    <xf numFmtId="0" fontId="0" fillId="0" borderId="4" xfId="0" applyFont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ont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center"/>
    </xf>
    <xf numFmtId="0" fontId="10" fillId="0" borderId="0" xfId="6" applyFont="1" applyBorder="1"/>
    <xf numFmtId="0" fontId="1" fillId="0" borderId="0" xfId="7" applyFont="1" applyBorder="1" applyAlignment="1">
      <alignment wrapText="1"/>
    </xf>
    <xf numFmtId="0" fontId="1" fillId="0" borderId="0" xfId="8" applyFont="1" applyBorder="1" applyAlignment="1">
      <alignment wrapText="1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0" xfId="9" applyFont="1" applyBorder="1" applyAlignment="1">
      <alignment wrapText="1"/>
    </xf>
    <xf numFmtId="0" fontId="0" fillId="0" borderId="0" xfId="9" applyFont="1" applyBorder="1" applyAlignment="1">
      <alignment wrapText="1"/>
    </xf>
    <xf numFmtId="0" fontId="9" fillId="0" borderId="0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0" fillId="0" borderId="0" xfId="0" applyFont="1" applyFill="1" applyBorder="1" applyAlignment="1">
      <alignment horizontal="left"/>
    </xf>
    <xf numFmtId="0" fontId="12" fillId="0" borderId="0" xfId="0" applyFont="1"/>
    <xf numFmtId="0" fontId="0" fillId="0" borderId="3" xfId="0" applyFont="1" applyFill="1" applyBorder="1" applyAlignment="1">
      <alignment horizont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8" xfId="0" applyNumberFormat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horizontal="center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5" xfId="0" applyNumberFormat="1" applyFont="1" applyBorder="1" applyAlignment="1" applyProtection="1">
      <alignment horizontal="center" vertical="center"/>
      <protection hidden="1"/>
    </xf>
    <xf numFmtId="0" fontId="7" fillId="0" borderId="8" xfId="0" applyNumberFormat="1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2" xfId="0" applyNumberFormat="1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5" xfId="0" applyNumberFormat="1" applyFont="1" applyBorder="1" applyAlignment="1" applyProtection="1">
      <alignment horizontal="center" vertical="center"/>
      <protection hidden="1"/>
    </xf>
    <xf numFmtId="0" fontId="7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4" fillId="2" borderId="2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2" borderId="4" xfId="0" applyFont="1" applyFill="1" applyBorder="1" applyAlignment="1" applyProtection="1">
      <alignment vertical="center"/>
      <protection hidden="1"/>
    </xf>
    <xf numFmtId="0" fontId="14" fillId="2" borderId="3" xfId="0" applyFont="1" applyFill="1" applyBorder="1" applyAlignment="1" applyProtection="1">
      <alignment vertical="center"/>
      <protection hidden="1"/>
    </xf>
    <xf numFmtId="0" fontId="14" fillId="2" borderId="5" xfId="0" applyNumberFormat="1" applyFont="1" applyFill="1" applyBorder="1" applyAlignment="1" applyProtection="1">
      <alignment horizontal="center" vertical="center"/>
      <protection hidden="1"/>
    </xf>
    <xf numFmtId="0" fontId="14" fillId="2" borderId="8" xfId="0" applyNumberFormat="1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4" fillId="2" borderId="7" xfId="0" applyFont="1" applyFill="1" applyBorder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vertical="center"/>
      <protection hidden="1"/>
    </xf>
    <xf numFmtId="0" fontId="14" fillId="2" borderId="8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/>
    <xf numFmtId="0" fontId="13" fillId="2" borderId="0" xfId="0" applyFont="1" applyFill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2" borderId="0" xfId="0" applyFont="1" applyFill="1" applyAlignment="1" applyProtection="1">
      <alignment vertical="center"/>
      <protection hidden="1"/>
    </xf>
    <xf numFmtId="0" fontId="13" fillId="2" borderId="4" xfId="0" applyFont="1" applyFill="1" applyBorder="1" applyAlignment="1" applyProtection="1">
      <alignment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13" fillId="2" borderId="3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4" xfId="0" applyFont="1" applyFill="1" applyBorder="1"/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0" xfId="0" applyFont="1" applyFill="1" applyBorder="1"/>
    <xf numFmtId="0" fontId="14" fillId="2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/>
    </xf>
  </cellXfs>
  <cellStyles count="10">
    <cellStyle name="Normální" xfId="0" builtinId="0"/>
    <cellStyle name="normální 12" xfId="3"/>
    <cellStyle name="normální 14" xfId="4"/>
    <cellStyle name="normální 17" xfId="5"/>
    <cellStyle name="normální 18" xfId="7"/>
    <cellStyle name="Normální 2" xfId="1"/>
    <cellStyle name="normální 20" xfId="8"/>
    <cellStyle name="normální 24" xfId="9"/>
    <cellStyle name="normální 36" xfId="2"/>
    <cellStyle name="normální 9" xfId="6"/>
  </cellStyles>
  <dxfs count="232"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  <dxf>
      <font>
        <condense val="0"/>
        <extend val="0"/>
        <color indexed="55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topLeftCell="B1" workbookViewId="0">
      <selection activeCell="E27" sqref="E27"/>
    </sheetView>
  </sheetViews>
  <sheetFormatPr defaultColWidth="8.85546875" defaultRowHeight="15" x14ac:dyDescent="0.25"/>
  <cols>
    <col min="1" max="1" width="0" style="33" hidden="1" customWidth="1"/>
    <col min="2" max="2" width="20.85546875" style="3" customWidth="1"/>
    <col min="3" max="3" width="1.7109375" style="3" customWidth="1"/>
    <col min="4" max="4" width="20.5703125" style="3" customWidth="1"/>
    <col min="5" max="5" width="5.5703125" style="3" customWidth="1"/>
    <col min="6" max="6" width="1.7109375" style="3" customWidth="1"/>
    <col min="7" max="7" width="5.5703125" style="3" customWidth="1"/>
    <col min="8" max="8" width="5.42578125" style="3" customWidth="1"/>
    <col min="9" max="9" width="1.7109375" style="3" customWidth="1"/>
    <col min="10" max="10" width="5.7109375" style="3" customWidth="1"/>
    <col min="11" max="11" width="8.85546875" style="3"/>
    <col min="12" max="12" width="20.7109375" style="3" customWidth="1"/>
    <col min="13" max="13" width="5.7109375" style="3" customWidth="1"/>
    <col min="14" max="14" width="1.7109375" style="3" customWidth="1"/>
    <col min="15" max="15" width="5.7109375" style="3" customWidth="1"/>
    <col min="16" max="16" width="4.5703125" style="3" customWidth="1"/>
    <col min="17" max="17" width="6.7109375" style="3" customWidth="1"/>
    <col min="18" max="18" width="6.42578125" style="3" hidden="1" customWidth="1"/>
    <col min="19" max="16384" width="8.85546875" style="3"/>
  </cols>
  <sheetData>
    <row r="1" spans="1:26" ht="21" x14ac:dyDescent="0.35">
      <c r="A1" s="1"/>
      <c r="B1" s="124" t="s">
        <v>28</v>
      </c>
      <c r="C1" s="124"/>
      <c r="D1" s="12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6" x14ac:dyDescent="0.25">
      <c r="A2" s="4"/>
      <c r="B2" s="5"/>
      <c r="C2" s="4"/>
      <c r="D2" s="5"/>
      <c r="E2" s="6"/>
      <c r="F2" s="6"/>
      <c r="G2" s="6"/>
      <c r="H2" s="6"/>
      <c r="I2" s="6"/>
      <c r="J2" s="6"/>
      <c r="K2" s="7"/>
      <c r="L2" s="8"/>
      <c r="M2" s="6"/>
      <c r="N2" s="6"/>
      <c r="O2" s="6"/>
      <c r="P2" s="6"/>
      <c r="Q2" s="6"/>
      <c r="R2" s="6"/>
      <c r="S2" s="6"/>
    </row>
    <row r="3" spans="1:26" x14ac:dyDescent="0.25">
      <c r="A3" s="4"/>
      <c r="B3" s="125" t="s">
        <v>0</v>
      </c>
      <c r="C3" s="125"/>
      <c r="D3" s="125"/>
      <c r="E3" s="126" t="s">
        <v>1</v>
      </c>
      <c r="F3" s="126"/>
      <c r="G3" s="126"/>
      <c r="H3" s="126" t="s">
        <v>2</v>
      </c>
      <c r="I3" s="126"/>
      <c r="J3" s="126"/>
      <c r="K3" s="7"/>
      <c r="L3" s="9" t="s">
        <v>3</v>
      </c>
      <c r="M3" s="120"/>
      <c r="N3" s="120"/>
      <c r="O3" s="120"/>
      <c r="P3" s="6"/>
      <c r="Q3" s="6"/>
      <c r="R3" s="6"/>
      <c r="S3" s="6"/>
      <c r="W3" s="123" t="s">
        <v>29</v>
      </c>
      <c r="X3" s="123"/>
      <c r="Y3" s="123"/>
    </row>
    <row r="4" spans="1:26" x14ac:dyDescent="0.25">
      <c r="A4" s="10" t="s">
        <v>4</v>
      </c>
      <c r="B4" s="11" t="s">
        <v>5</v>
      </c>
      <c r="C4" s="10" t="s">
        <v>6</v>
      </c>
      <c r="D4" s="11" t="s">
        <v>7</v>
      </c>
      <c r="E4" s="12" t="s">
        <v>5</v>
      </c>
      <c r="F4" s="12" t="s">
        <v>8</v>
      </c>
      <c r="G4" s="12" t="s">
        <v>7</v>
      </c>
      <c r="H4" s="12" t="s">
        <v>5</v>
      </c>
      <c r="I4" s="12" t="s">
        <v>8</v>
      </c>
      <c r="J4" s="12" t="s">
        <v>7</v>
      </c>
      <c r="K4" s="7"/>
      <c r="L4" s="12" t="s">
        <v>9</v>
      </c>
      <c r="M4" s="127" t="s">
        <v>10</v>
      </c>
      <c r="N4" s="127"/>
      <c r="O4" s="127"/>
      <c r="P4" s="13" t="s">
        <v>11</v>
      </c>
      <c r="Q4" s="12" t="s">
        <v>12</v>
      </c>
      <c r="R4" s="12" t="s">
        <v>13</v>
      </c>
      <c r="S4" s="12" t="s">
        <v>4</v>
      </c>
      <c r="U4" s="122"/>
      <c r="V4" s="122"/>
      <c r="W4" s="14"/>
      <c r="X4" s="14"/>
    </row>
    <row r="5" spans="1:26" x14ac:dyDescent="0.25">
      <c r="A5" s="4">
        <v>1</v>
      </c>
      <c r="B5" s="11" t="str">
        <f>L5</f>
        <v>Chovancová Markéta</v>
      </c>
      <c r="C5" s="10" t="s">
        <v>6</v>
      </c>
      <c r="D5" s="11" t="str">
        <f>L6</f>
        <v>Kerplová Sofia</v>
      </c>
      <c r="E5" s="12">
        <v>1</v>
      </c>
      <c r="F5" s="12" t="s">
        <v>8</v>
      </c>
      <c r="G5" s="12">
        <v>1</v>
      </c>
      <c r="H5" s="12">
        <v>18</v>
      </c>
      <c r="I5" s="12" t="s">
        <v>8</v>
      </c>
      <c r="J5" s="12">
        <v>17</v>
      </c>
      <c r="K5" s="7"/>
      <c r="L5" s="37" t="s">
        <v>30</v>
      </c>
      <c r="M5" s="12">
        <f>SUM(H5,H8,H11,H14,H17)</f>
        <v>67</v>
      </c>
      <c r="N5" s="16" t="s">
        <v>8</v>
      </c>
      <c r="O5" s="12">
        <f>SUM(J5,J8,J11,J14,J17)</f>
        <v>88</v>
      </c>
      <c r="P5" s="12">
        <f t="shared" ref="P5:P10" si="0">M5-O5</f>
        <v>-21</v>
      </c>
      <c r="Q5" s="12">
        <f>SUM(E5,E8,E11,E14,E17,)</f>
        <v>4</v>
      </c>
      <c r="R5" s="12">
        <f t="shared" ref="R5:R10" si="1">Q5+(P5/100)</f>
        <v>3.79</v>
      </c>
      <c r="S5" s="12">
        <f t="shared" ref="S5:S10" si="2">RANK(R5,$R$5:$R$10,0)</f>
        <v>4</v>
      </c>
      <c r="U5" s="14"/>
      <c r="V5" s="14"/>
      <c r="W5" s="14"/>
      <c r="X5" s="14"/>
    </row>
    <row r="6" spans="1:26" x14ac:dyDescent="0.25">
      <c r="A6" s="4">
        <v>2</v>
      </c>
      <c r="B6" s="11" t="str">
        <f>L7</f>
        <v>Malá Kateřina</v>
      </c>
      <c r="C6" s="10" t="s">
        <v>6</v>
      </c>
      <c r="D6" s="11" t="str">
        <f>L8</f>
        <v>Pokorná Markéta</v>
      </c>
      <c r="E6" s="12">
        <v>2</v>
      </c>
      <c r="F6" s="12" t="s">
        <v>8</v>
      </c>
      <c r="G6" s="12">
        <v>0</v>
      </c>
      <c r="H6" s="12">
        <v>22</v>
      </c>
      <c r="I6" s="12" t="s">
        <v>8</v>
      </c>
      <c r="J6" s="12">
        <v>7</v>
      </c>
      <c r="K6" s="7"/>
      <c r="L6" s="37" t="s">
        <v>31</v>
      </c>
      <c r="M6" s="12">
        <f>SUM(J5,H9,H12,H15,H18)</f>
        <v>70</v>
      </c>
      <c r="N6" s="12" t="s">
        <v>8</v>
      </c>
      <c r="O6" s="12">
        <f>SUM(H5,J9,J12,J15,J18)</f>
        <v>100</v>
      </c>
      <c r="P6" s="12">
        <f t="shared" si="0"/>
        <v>-30</v>
      </c>
      <c r="Q6" s="12">
        <f>SUM(G5,E9,E12,E15,E18,)</f>
        <v>3</v>
      </c>
      <c r="R6" s="12">
        <f t="shared" si="1"/>
        <v>2.7</v>
      </c>
      <c r="S6" s="12">
        <f t="shared" si="2"/>
        <v>5</v>
      </c>
      <c r="U6" s="14"/>
      <c r="V6" s="14"/>
      <c r="W6" s="122"/>
      <c r="X6" s="122"/>
    </row>
    <row r="7" spans="1:26" x14ac:dyDescent="0.25">
      <c r="A7" s="4">
        <v>3</v>
      </c>
      <c r="B7" s="11" t="str">
        <f>L9</f>
        <v>Tvrdíková Václava</v>
      </c>
      <c r="C7" s="10" t="s">
        <v>6</v>
      </c>
      <c r="D7" s="11" t="str">
        <f>L10</f>
        <v>Vychodilová Klára</v>
      </c>
      <c r="E7" s="12">
        <v>2</v>
      </c>
      <c r="F7" s="12" t="s">
        <v>8</v>
      </c>
      <c r="G7" s="12">
        <v>0</v>
      </c>
      <c r="H7" s="12">
        <v>22</v>
      </c>
      <c r="I7" s="17" t="s">
        <v>8</v>
      </c>
      <c r="J7" s="12">
        <v>8</v>
      </c>
      <c r="K7" s="7"/>
      <c r="L7" s="37" t="s">
        <v>32</v>
      </c>
      <c r="M7" s="12">
        <f>SUM(H6,J8,H13,J15,H19)</f>
        <v>110</v>
      </c>
      <c r="N7" s="12" t="s">
        <v>8</v>
      </c>
      <c r="O7" s="12">
        <f>SUM(J6,H8,J13,H15,J19)</f>
        <v>39</v>
      </c>
      <c r="P7" s="12">
        <f t="shared" si="0"/>
        <v>71</v>
      </c>
      <c r="Q7" s="12">
        <f>SUM(E6,G8,E13,G15,E19)</f>
        <v>10</v>
      </c>
      <c r="R7" s="12">
        <f t="shared" si="1"/>
        <v>10.71</v>
      </c>
      <c r="S7" s="12">
        <f t="shared" si="2"/>
        <v>1</v>
      </c>
      <c r="U7" s="14"/>
      <c r="V7" s="14"/>
      <c r="W7" s="14"/>
      <c r="X7" s="14"/>
    </row>
    <row r="8" spans="1:26" x14ac:dyDescent="0.25">
      <c r="A8" s="4">
        <v>6</v>
      </c>
      <c r="B8" s="11" t="str">
        <f>L5</f>
        <v>Chovancová Markéta</v>
      </c>
      <c r="C8" s="10" t="s">
        <v>6</v>
      </c>
      <c r="D8" s="11" t="str">
        <f>L7</f>
        <v>Malá Kateřina</v>
      </c>
      <c r="E8" s="12">
        <v>0</v>
      </c>
      <c r="F8" s="12" t="s">
        <v>8</v>
      </c>
      <c r="G8" s="12">
        <v>2</v>
      </c>
      <c r="H8" s="12">
        <v>5</v>
      </c>
      <c r="I8" s="12" t="s">
        <v>8</v>
      </c>
      <c r="J8" s="12">
        <v>22</v>
      </c>
      <c r="K8" s="7"/>
      <c r="L8" s="37" t="s">
        <v>33</v>
      </c>
      <c r="M8" s="12">
        <f>SUM(J6,H10,J11,H16,J18)</f>
        <v>86</v>
      </c>
      <c r="N8" s="12" t="s">
        <v>8</v>
      </c>
      <c r="O8" s="12">
        <f>SUM(H6,J10,H11,J16,H18)</f>
        <v>86</v>
      </c>
      <c r="P8" s="12">
        <f t="shared" si="0"/>
        <v>0</v>
      </c>
      <c r="Q8" s="12">
        <f>SUM(G6,E10,G11,E16,G18)</f>
        <v>4</v>
      </c>
      <c r="R8" s="12">
        <f t="shared" si="1"/>
        <v>4</v>
      </c>
      <c r="S8" s="12">
        <f t="shared" si="2"/>
        <v>3</v>
      </c>
      <c r="U8" s="18"/>
      <c r="V8" s="19" t="s">
        <v>17</v>
      </c>
      <c r="W8" s="114" t="str">
        <f>L7</f>
        <v>Malá Kateřina</v>
      </c>
      <c r="X8" s="114"/>
      <c r="Y8" s="20"/>
      <c r="Z8" s="20"/>
    </row>
    <row r="9" spans="1:26" x14ac:dyDescent="0.25">
      <c r="A9" s="4">
        <v>7</v>
      </c>
      <c r="B9" s="11" t="str">
        <f>L6</f>
        <v>Kerplová Sofia</v>
      </c>
      <c r="C9" s="10" t="s">
        <v>6</v>
      </c>
      <c r="D9" s="11" t="str">
        <f>L9</f>
        <v>Tvrdíková Václava</v>
      </c>
      <c r="E9" s="12">
        <v>0</v>
      </c>
      <c r="F9" s="12" t="s">
        <v>8</v>
      </c>
      <c r="G9" s="12">
        <v>2</v>
      </c>
      <c r="H9" s="12">
        <v>11</v>
      </c>
      <c r="I9" s="12" t="s">
        <v>8</v>
      </c>
      <c r="J9" s="12">
        <v>22</v>
      </c>
      <c r="K9" s="7"/>
      <c r="L9" s="37" t="s">
        <v>34</v>
      </c>
      <c r="M9" s="12">
        <f>SUM(H7,J9,J13,J16,J17)</f>
        <v>98</v>
      </c>
      <c r="N9" s="16" t="s">
        <v>8</v>
      </c>
      <c r="O9" s="12">
        <f>SUM(J7,H9,H13,H16,H17)</f>
        <v>66</v>
      </c>
      <c r="P9" s="12">
        <f t="shared" si="0"/>
        <v>32</v>
      </c>
      <c r="Q9" s="12">
        <f>SUM(E7,G9,G13,G16,G17)</f>
        <v>8</v>
      </c>
      <c r="R9" s="12">
        <f t="shared" si="1"/>
        <v>8.32</v>
      </c>
      <c r="S9" s="12">
        <f t="shared" si="2"/>
        <v>2</v>
      </c>
      <c r="U9" s="18"/>
      <c r="V9" s="18"/>
      <c r="W9" s="21" t="s">
        <v>18</v>
      </c>
      <c r="X9" s="22"/>
      <c r="Y9" s="20"/>
      <c r="Z9" s="20"/>
    </row>
    <row r="10" spans="1:26" x14ac:dyDescent="0.25">
      <c r="A10" s="4">
        <v>8</v>
      </c>
      <c r="B10" s="11" t="str">
        <f>L8</f>
        <v>Pokorná Markéta</v>
      </c>
      <c r="C10" s="10" t="s">
        <v>6</v>
      </c>
      <c r="D10" s="11" t="str">
        <f>L10</f>
        <v>Vychodilová Klára</v>
      </c>
      <c r="E10" s="12">
        <v>2</v>
      </c>
      <c r="F10" s="12" t="s">
        <v>8</v>
      </c>
      <c r="G10" s="12">
        <v>0</v>
      </c>
      <c r="H10" s="12">
        <v>22</v>
      </c>
      <c r="I10" s="12" t="s">
        <v>8</v>
      </c>
      <c r="J10" s="12">
        <v>14</v>
      </c>
      <c r="K10" s="7"/>
      <c r="L10" s="37" t="s">
        <v>19</v>
      </c>
      <c r="M10" s="12">
        <f>SUM(J7,J10,J12,J14,J19)</f>
        <v>55</v>
      </c>
      <c r="N10" s="12" t="s">
        <v>8</v>
      </c>
      <c r="O10" s="12">
        <f>SUM(H7,H10,H12,H14,H19)</f>
        <v>107</v>
      </c>
      <c r="P10" s="12">
        <f t="shared" si="0"/>
        <v>-52</v>
      </c>
      <c r="Q10" s="12">
        <f>SUM(G7,G10,G12,G14,G19,)</f>
        <v>1</v>
      </c>
      <c r="R10" s="12">
        <f t="shared" si="1"/>
        <v>0.48</v>
      </c>
      <c r="S10" s="12">
        <f t="shared" si="2"/>
        <v>6</v>
      </c>
      <c r="U10" s="18"/>
      <c r="V10" s="18"/>
      <c r="W10" s="23"/>
      <c r="X10" s="24"/>
      <c r="Y10" s="20"/>
      <c r="Z10" s="20"/>
    </row>
    <row r="11" spans="1:26" x14ac:dyDescent="0.25">
      <c r="A11" s="4">
        <v>11</v>
      </c>
      <c r="B11" s="11" t="str">
        <f>L5</f>
        <v>Chovancová Markéta</v>
      </c>
      <c r="C11" s="10" t="s">
        <v>6</v>
      </c>
      <c r="D11" s="11" t="str">
        <f>L8</f>
        <v>Pokorná Markéta</v>
      </c>
      <c r="E11" s="12">
        <v>1</v>
      </c>
      <c r="F11" s="12" t="s">
        <v>8</v>
      </c>
      <c r="G11" s="12">
        <v>1</v>
      </c>
      <c r="H11" s="12">
        <v>13</v>
      </c>
      <c r="I11" s="12" t="s">
        <v>8</v>
      </c>
      <c r="J11" s="12">
        <v>20</v>
      </c>
      <c r="K11" s="7"/>
      <c r="L11" s="25"/>
      <c r="M11" s="6"/>
      <c r="N11" s="6"/>
      <c r="O11" s="6"/>
      <c r="P11" s="6"/>
      <c r="Q11" s="6"/>
      <c r="R11" s="6"/>
      <c r="S11" s="6"/>
      <c r="U11" s="111"/>
      <c r="V11" s="111"/>
      <c r="W11" s="23"/>
      <c r="X11" s="24"/>
      <c r="Y11" s="20"/>
      <c r="Z11" s="20"/>
    </row>
    <row r="12" spans="1:26" x14ac:dyDescent="0.25">
      <c r="A12" s="4">
        <v>12</v>
      </c>
      <c r="B12" s="11" t="str">
        <f>L6</f>
        <v>Kerplová Sofia</v>
      </c>
      <c r="C12" s="10" t="s">
        <v>6</v>
      </c>
      <c r="D12" s="11" t="str">
        <f>L10</f>
        <v>Vychodilová Klára</v>
      </c>
      <c r="E12" s="12">
        <v>1</v>
      </c>
      <c r="F12" s="12" t="s">
        <v>8</v>
      </c>
      <c r="G12" s="12">
        <v>1</v>
      </c>
      <c r="H12" s="12">
        <v>19</v>
      </c>
      <c r="I12" s="12" t="s">
        <v>8</v>
      </c>
      <c r="J12" s="12">
        <v>17</v>
      </c>
      <c r="K12" s="7"/>
      <c r="L12" s="26"/>
      <c r="M12" s="121"/>
      <c r="N12" s="121"/>
      <c r="O12" s="121"/>
      <c r="P12" s="16"/>
      <c r="Q12" s="16"/>
      <c r="R12" s="16"/>
      <c r="S12" s="16"/>
      <c r="U12" s="27" t="s">
        <v>18</v>
      </c>
      <c r="V12" s="18"/>
      <c r="W12" s="28"/>
      <c r="X12" s="24"/>
      <c r="Y12" s="20"/>
      <c r="Z12" s="20"/>
    </row>
    <row r="13" spans="1:26" x14ac:dyDescent="0.25">
      <c r="A13" s="4">
        <v>13</v>
      </c>
      <c r="B13" s="11" t="str">
        <f>L7</f>
        <v>Malá Kateřina</v>
      </c>
      <c r="C13" s="10" t="s">
        <v>6</v>
      </c>
      <c r="D13" s="11" t="str">
        <f>L9</f>
        <v>Tvrdíková Václava</v>
      </c>
      <c r="E13" s="12">
        <v>2</v>
      </c>
      <c r="F13" s="12" t="s">
        <v>8</v>
      </c>
      <c r="G13" s="12">
        <v>0</v>
      </c>
      <c r="H13" s="12">
        <v>22</v>
      </c>
      <c r="I13" s="12" t="s">
        <v>8</v>
      </c>
      <c r="J13" s="12">
        <v>10</v>
      </c>
      <c r="K13" s="7"/>
      <c r="L13" s="9"/>
      <c r="M13" s="120"/>
      <c r="N13" s="120"/>
      <c r="O13" s="120"/>
      <c r="P13" s="6"/>
      <c r="Q13" s="6"/>
      <c r="R13" s="6"/>
      <c r="S13" s="6"/>
      <c r="U13" s="27"/>
      <c r="V13" s="18"/>
      <c r="W13" s="28"/>
      <c r="X13" s="24"/>
      <c r="Y13" s="20"/>
      <c r="Z13" s="20"/>
    </row>
    <row r="14" spans="1:26" x14ac:dyDescent="0.25">
      <c r="A14" s="4">
        <v>16</v>
      </c>
      <c r="B14" s="11" t="str">
        <f>L5</f>
        <v>Chovancová Markéta</v>
      </c>
      <c r="C14" s="10" t="s">
        <v>6</v>
      </c>
      <c r="D14" s="11" t="str">
        <f>L10</f>
        <v>Vychodilová Klára</v>
      </c>
      <c r="E14" s="12">
        <v>2</v>
      </c>
      <c r="F14" s="12" t="s">
        <v>8</v>
      </c>
      <c r="G14" s="12">
        <v>0</v>
      </c>
      <c r="H14" s="12">
        <v>22</v>
      </c>
      <c r="I14" s="12" t="s">
        <v>8</v>
      </c>
      <c r="J14" s="12">
        <v>7</v>
      </c>
      <c r="K14" s="7"/>
      <c r="L14" s="16"/>
      <c r="M14" s="121"/>
      <c r="N14" s="121"/>
      <c r="O14" s="121"/>
      <c r="P14" s="29"/>
      <c r="Q14" s="16"/>
      <c r="R14" s="16"/>
      <c r="S14" s="16"/>
      <c r="U14" s="27"/>
      <c r="V14" s="111" t="s">
        <v>20</v>
      </c>
      <c r="W14" s="111"/>
      <c r="X14" s="24"/>
      <c r="Y14" s="115" t="str">
        <f>W20</f>
        <v>Tvrdíková Václava</v>
      </c>
      <c r="Z14" s="116"/>
    </row>
    <row r="15" spans="1:26" x14ac:dyDescent="0.25">
      <c r="A15" s="4">
        <v>17</v>
      </c>
      <c r="B15" s="11" t="str">
        <f>L6</f>
        <v>Kerplová Sofia</v>
      </c>
      <c r="C15" s="10" t="s">
        <v>6</v>
      </c>
      <c r="D15" s="11" t="str">
        <f>L7</f>
        <v>Malá Kateřina</v>
      </c>
      <c r="E15" s="12">
        <v>0</v>
      </c>
      <c r="F15" s="12" t="s">
        <v>8</v>
      </c>
      <c r="G15" s="12">
        <v>2</v>
      </c>
      <c r="H15" s="12">
        <v>8</v>
      </c>
      <c r="I15" s="12" t="s">
        <v>8</v>
      </c>
      <c r="J15" s="12">
        <v>22</v>
      </c>
      <c r="K15" s="7"/>
      <c r="L15" s="30"/>
      <c r="M15" s="16"/>
      <c r="N15" s="16"/>
      <c r="O15" s="16"/>
      <c r="P15" s="16"/>
      <c r="Q15" s="16"/>
      <c r="R15" s="16"/>
      <c r="S15" s="16"/>
      <c r="U15" s="27"/>
      <c r="V15" s="117"/>
      <c r="W15" s="117"/>
      <c r="X15" s="24"/>
      <c r="Y15" s="118"/>
      <c r="Z15" s="119"/>
    </row>
    <row r="16" spans="1:26" x14ac:dyDescent="0.25">
      <c r="A16" s="4">
        <v>18</v>
      </c>
      <c r="B16" s="11" t="str">
        <f>L8</f>
        <v>Pokorná Markéta</v>
      </c>
      <c r="C16" s="10" t="s">
        <v>6</v>
      </c>
      <c r="D16" s="11" t="str">
        <f>L9</f>
        <v>Tvrdíková Václava</v>
      </c>
      <c r="E16" s="12">
        <v>0</v>
      </c>
      <c r="F16" s="12" t="s">
        <v>8</v>
      </c>
      <c r="G16" s="12">
        <v>2</v>
      </c>
      <c r="H16" s="12">
        <v>16</v>
      </c>
      <c r="I16" s="12" t="s">
        <v>8</v>
      </c>
      <c r="J16" s="12">
        <v>22</v>
      </c>
      <c r="K16" s="7"/>
      <c r="L16" s="31"/>
      <c r="M16" s="16"/>
      <c r="N16" s="16"/>
      <c r="O16" s="16"/>
      <c r="P16" s="16"/>
      <c r="Q16" s="16"/>
      <c r="R16" s="16"/>
      <c r="S16" s="16"/>
      <c r="U16" s="27"/>
      <c r="V16" s="27"/>
      <c r="W16" s="23"/>
      <c r="X16" s="24"/>
      <c r="Y16" s="32"/>
      <c r="Z16" s="32"/>
    </row>
    <row r="17" spans="1:26" x14ac:dyDescent="0.25">
      <c r="A17" s="4">
        <v>21</v>
      </c>
      <c r="B17" s="11" t="str">
        <f>L5</f>
        <v>Chovancová Markéta</v>
      </c>
      <c r="C17" s="10" t="s">
        <v>6</v>
      </c>
      <c r="D17" s="11" t="str">
        <f>L9</f>
        <v>Tvrdíková Václava</v>
      </c>
      <c r="E17" s="12">
        <v>0</v>
      </c>
      <c r="F17" s="12" t="s">
        <v>8</v>
      </c>
      <c r="G17" s="12">
        <v>2</v>
      </c>
      <c r="H17" s="12">
        <v>9</v>
      </c>
      <c r="I17" s="12" t="s">
        <v>8</v>
      </c>
      <c r="J17" s="12">
        <v>22</v>
      </c>
      <c r="K17" s="7"/>
      <c r="L17" s="30"/>
      <c r="M17" s="16"/>
      <c r="N17" s="16"/>
      <c r="O17" s="16"/>
      <c r="P17" s="16"/>
      <c r="Q17" s="16"/>
      <c r="R17" s="16"/>
      <c r="S17" s="16"/>
      <c r="U17" s="111"/>
      <c r="V17" s="111"/>
      <c r="W17" s="23"/>
      <c r="X17" s="24"/>
      <c r="Y17" s="32"/>
      <c r="Z17" s="32"/>
    </row>
    <row r="18" spans="1:26" x14ac:dyDescent="0.25">
      <c r="A18" s="4">
        <v>22</v>
      </c>
      <c r="B18" s="11" t="str">
        <f>L6</f>
        <v>Kerplová Sofia</v>
      </c>
      <c r="C18" s="10" t="s">
        <v>6</v>
      </c>
      <c r="D18" s="11" t="str">
        <f>L8</f>
        <v>Pokorná Markéta</v>
      </c>
      <c r="E18" s="12">
        <v>1</v>
      </c>
      <c r="F18" s="12" t="s">
        <v>8</v>
      </c>
      <c r="G18" s="12">
        <v>1</v>
      </c>
      <c r="H18" s="12">
        <v>15</v>
      </c>
      <c r="I18" s="12" t="s">
        <v>8</v>
      </c>
      <c r="J18" s="12">
        <v>21</v>
      </c>
      <c r="K18" s="7"/>
      <c r="L18" s="31"/>
      <c r="M18" s="16"/>
      <c r="N18" s="16"/>
      <c r="O18" s="16"/>
      <c r="P18" s="16"/>
      <c r="Q18" s="16"/>
      <c r="R18" s="16"/>
      <c r="S18" s="16"/>
      <c r="U18" s="18"/>
      <c r="V18" s="18"/>
      <c r="W18" s="23"/>
      <c r="X18" s="24"/>
      <c r="Y18" s="32"/>
      <c r="Z18" s="32"/>
    </row>
    <row r="19" spans="1:26" x14ac:dyDescent="0.25">
      <c r="A19" s="4">
        <v>23</v>
      </c>
      <c r="B19" s="11" t="str">
        <f>L7</f>
        <v>Malá Kateřina</v>
      </c>
      <c r="C19" s="10" t="s">
        <v>6</v>
      </c>
      <c r="D19" s="11" t="str">
        <f>L10</f>
        <v>Vychodilová Klára</v>
      </c>
      <c r="E19" s="12">
        <v>2</v>
      </c>
      <c r="F19" s="12" t="s">
        <v>8</v>
      </c>
      <c r="G19" s="12">
        <v>0</v>
      </c>
      <c r="H19" s="12">
        <v>22</v>
      </c>
      <c r="I19" s="12" t="s">
        <v>8</v>
      </c>
      <c r="J19" s="12">
        <v>9</v>
      </c>
      <c r="K19" s="7"/>
      <c r="L19" s="30"/>
      <c r="M19" s="16"/>
      <c r="N19" s="16"/>
      <c r="O19" s="16"/>
      <c r="P19" s="16"/>
      <c r="Q19" s="16"/>
      <c r="R19" s="16"/>
      <c r="S19" s="16"/>
      <c r="U19" s="18"/>
      <c r="V19" s="18"/>
      <c r="W19" s="23"/>
      <c r="X19" s="24"/>
      <c r="Y19" s="32"/>
      <c r="Z19" s="32"/>
    </row>
    <row r="20" spans="1:26" x14ac:dyDescent="0.25">
      <c r="B20" s="34"/>
      <c r="C20" s="35"/>
      <c r="D20" s="34"/>
      <c r="E20" s="34"/>
      <c r="F20" s="16"/>
      <c r="G20" s="34"/>
      <c r="H20" s="34"/>
      <c r="I20" s="16"/>
      <c r="J20" s="34"/>
      <c r="K20" s="34"/>
      <c r="L20" s="31"/>
      <c r="M20" s="16"/>
      <c r="N20" s="16"/>
      <c r="O20" s="16"/>
      <c r="P20" s="16"/>
      <c r="Q20" s="16"/>
      <c r="R20" s="16"/>
      <c r="S20" s="16"/>
      <c r="U20" s="18"/>
      <c r="V20" s="19" t="s">
        <v>21</v>
      </c>
      <c r="W20" s="112" t="str">
        <f>L9</f>
        <v>Tvrdíková Václava</v>
      </c>
      <c r="X20" s="113"/>
      <c r="Y20" s="32"/>
      <c r="Z20" s="32"/>
    </row>
    <row r="21" spans="1:26" x14ac:dyDescent="0.25">
      <c r="U21" s="122"/>
      <c r="V21" s="122"/>
      <c r="W21" s="14"/>
      <c r="X21" s="14"/>
    </row>
    <row r="22" spans="1:26" x14ac:dyDescent="0.25">
      <c r="U22" s="14"/>
      <c r="V22" s="14"/>
      <c r="W22" s="14"/>
      <c r="X22" s="14"/>
    </row>
    <row r="23" spans="1:26" x14ac:dyDescent="0.25">
      <c r="U23" s="14"/>
      <c r="V23" s="14"/>
      <c r="W23" s="122"/>
      <c r="X23" s="122"/>
    </row>
    <row r="24" spans="1:26" x14ac:dyDescent="0.25">
      <c r="U24" s="14"/>
      <c r="V24" s="14"/>
      <c r="W24" s="14"/>
      <c r="X24" s="14"/>
    </row>
    <row r="25" spans="1:26" x14ac:dyDescent="0.25">
      <c r="U25" s="18"/>
      <c r="V25" s="19" t="s">
        <v>22</v>
      </c>
      <c r="W25" s="114" t="str">
        <f>L8</f>
        <v>Pokorná Markéta</v>
      </c>
      <c r="X25" s="114"/>
      <c r="Y25" s="20"/>
      <c r="Z25" s="20"/>
    </row>
    <row r="26" spans="1:26" x14ac:dyDescent="0.25">
      <c r="U26" s="18"/>
      <c r="V26" s="18"/>
      <c r="W26" s="21" t="s">
        <v>18</v>
      </c>
      <c r="X26" s="22"/>
      <c r="Y26" s="20"/>
      <c r="Z26" s="20"/>
    </row>
    <row r="27" spans="1:26" x14ac:dyDescent="0.25">
      <c r="U27" s="18"/>
      <c r="V27" s="18"/>
      <c r="W27" s="23"/>
      <c r="X27" s="24"/>
      <c r="Y27" s="20"/>
      <c r="Z27" s="20"/>
    </row>
    <row r="28" spans="1:26" x14ac:dyDescent="0.25">
      <c r="U28" s="111"/>
      <c r="V28" s="111"/>
      <c r="W28" s="23"/>
      <c r="X28" s="24"/>
      <c r="Y28" s="20"/>
      <c r="Z28" s="20"/>
    </row>
    <row r="29" spans="1:26" x14ac:dyDescent="0.25">
      <c r="U29" s="27" t="s">
        <v>18</v>
      </c>
      <c r="V29" s="18"/>
      <c r="W29" s="28"/>
      <c r="X29" s="24"/>
      <c r="Y29" s="20"/>
      <c r="Z29" s="20"/>
    </row>
    <row r="30" spans="1:26" x14ac:dyDescent="0.25">
      <c r="U30" s="27"/>
      <c r="V30" s="18"/>
      <c r="W30" s="28"/>
      <c r="X30" s="24"/>
      <c r="Y30" s="20"/>
      <c r="Z30" s="20"/>
    </row>
    <row r="31" spans="1:26" x14ac:dyDescent="0.25">
      <c r="U31" s="27"/>
      <c r="V31" s="111" t="s">
        <v>23</v>
      </c>
      <c r="W31" s="111"/>
      <c r="X31" s="24"/>
      <c r="Y31" s="115" t="str">
        <f>W37</f>
        <v>Chovancová Markéta</v>
      </c>
      <c r="Z31" s="116"/>
    </row>
    <row r="32" spans="1:26" x14ac:dyDescent="0.25">
      <c r="U32" s="27"/>
      <c r="V32" s="117"/>
      <c r="W32" s="117"/>
      <c r="X32" s="24"/>
      <c r="Y32" s="118"/>
      <c r="Z32" s="119"/>
    </row>
    <row r="33" spans="21:26" x14ac:dyDescent="0.25">
      <c r="U33" s="27"/>
      <c r="V33" s="27"/>
      <c r="W33" s="23"/>
      <c r="X33" s="24"/>
      <c r="Y33" s="32"/>
      <c r="Z33" s="32"/>
    </row>
    <row r="34" spans="21:26" x14ac:dyDescent="0.25">
      <c r="U34" s="111"/>
      <c r="V34" s="111"/>
      <c r="W34" s="23"/>
      <c r="X34" s="24"/>
      <c r="Y34" s="32"/>
      <c r="Z34" s="32"/>
    </row>
    <row r="35" spans="21:26" x14ac:dyDescent="0.25">
      <c r="U35" s="18"/>
      <c r="V35" s="18"/>
      <c r="W35" s="23"/>
      <c r="X35" s="24"/>
      <c r="Y35" s="32"/>
      <c r="Z35" s="32"/>
    </row>
    <row r="36" spans="21:26" x14ac:dyDescent="0.25">
      <c r="U36" s="18"/>
      <c r="V36" s="18"/>
      <c r="W36" s="23"/>
      <c r="X36" s="24"/>
      <c r="Y36" s="32"/>
      <c r="Z36" s="32"/>
    </row>
    <row r="37" spans="21:26" x14ac:dyDescent="0.25">
      <c r="U37" s="18"/>
      <c r="V37" s="19" t="s">
        <v>24</v>
      </c>
      <c r="W37" s="112" t="str">
        <f>L5</f>
        <v>Chovancová Markéta</v>
      </c>
      <c r="X37" s="113"/>
      <c r="Y37" s="32"/>
      <c r="Z37" s="32"/>
    </row>
    <row r="42" spans="21:26" x14ac:dyDescent="0.25">
      <c r="U42" s="18"/>
      <c r="V42" s="19" t="s">
        <v>25</v>
      </c>
      <c r="W42" s="114" t="str">
        <f>L6</f>
        <v>Kerplová Sofia</v>
      </c>
      <c r="X42" s="114"/>
      <c r="Y42" s="20"/>
      <c r="Z42" s="20"/>
    </row>
    <row r="43" spans="21:26" x14ac:dyDescent="0.25">
      <c r="U43" s="18"/>
      <c r="V43" s="18"/>
      <c r="W43" s="21" t="s">
        <v>18</v>
      </c>
      <c r="X43" s="22"/>
      <c r="Y43" s="20"/>
      <c r="Z43" s="20"/>
    </row>
    <row r="44" spans="21:26" x14ac:dyDescent="0.25">
      <c r="U44" s="18"/>
      <c r="V44" s="18"/>
      <c r="W44" s="23"/>
      <c r="X44" s="24"/>
      <c r="Y44" s="20"/>
      <c r="Z44" s="20"/>
    </row>
    <row r="45" spans="21:26" x14ac:dyDescent="0.25">
      <c r="U45" s="111"/>
      <c r="V45" s="111"/>
      <c r="W45" s="23"/>
      <c r="X45" s="24"/>
      <c r="Y45" s="20"/>
      <c r="Z45" s="20"/>
    </row>
    <row r="46" spans="21:26" x14ac:dyDescent="0.25">
      <c r="U46" s="27" t="s">
        <v>18</v>
      </c>
      <c r="V46" s="18"/>
      <c r="W46" s="28"/>
      <c r="X46" s="24"/>
      <c r="Y46" s="20"/>
      <c r="Z46" s="20"/>
    </row>
    <row r="47" spans="21:26" x14ac:dyDescent="0.25">
      <c r="U47" s="27"/>
      <c r="V47" s="18"/>
      <c r="W47" s="28"/>
      <c r="X47" s="24"/>
      <c r="Y47" s="20"/>
      <c r="Z47" s="20"/>
    </row>
    <row r="48" spans="21:26" x14ac:dyDescent="0.25">
      <c r="U48" s="27"/>
      <c r="V48" s="111" t="s">
        <v>26</v>
      </c>
      <c r="W48" s="111"/>
      <c r="X48" s="24"/>
      <c r="Y48" s="115" t="str">
        <f>W42</f>
        <v>Kerplová Sofia</v>
      </c>
      <c r="Z48" s="116"/>
    </row>
    <row r="49" spans="21:26" x14ac:dyDescent="0.25">
      <c r="U49" s="27"/>
      <c r="V49" s="117"/>
      <c r="W49" s="117"/>
      <c r="X49" s="24"/>
      <c r="Y49" s="118"/>
      <c r="Z49" s="119"/>
    </row>
    <row r="50" spans="21:26" x14ac:dyDescent="0.25">
      <c r="U50" s="27"/>
      <c r="V50" s="27"/>
      <c r="W50" s="23"/>
      <c r="X50" s="24"/>
      <c r="Y50" s="32"/>
      <c r="Z50" s="32"/>
    </row>
    <row r="51" spans="21:26" x14ac:dyDescent="0.25">
      <c r="U51" s="111"/>
      <c r="V51" s="111"/>
      <c r="W51" s="23"/>
      <c r="X51" s="24"/>
      <c r="Y51" s="32"/>
      <c r="Z51" s="32"/>
    </row>
    <row r="52" spans="21:26" x14ac:dyDescent="0.25">
      <c r="U52" s="18"/>
      <c r="V52" s="18"/>
      <c r="W52" s="23"/>
      <c r="X52" s="24"/>
      <c r="Y52" s="32"/>
      <c r="Z52" s="32"/>
    </row>
    <row r="53" spans="21:26" x14ac:dyDescent="0.25">
      <c r="U53" s="18"/>
      <c r="V53" s="18"/>
      <c r="W53" s="23"/>
      <c r="X53" s="24"/>
      <c r="Y53" s="32"/>
      <c r="Z53" s="32"/>
    </row>
    <row r="54" spans="21:26" x14ac:dyDescent="0.25">
      <c r="U54" s="18"/>
      <c r="V54" s="19" t="s">
        <v>27</v>
      </c>
      <c r="W54" s="112" t="str">
        <f>L10</f>
        <v>Vychodilová Klára</v>
      </c>
      <c r="X54" s="113"/>
      <c r="Y54" s="32"/>
      <c r="Z54" s="32"/>
    </row>
  </sheetData>
  <mergeCells count="38">
    <mergeCell ref="W3:Y3"/>
    <mergeCell ref="M12:O12"/>
    <mergeCell ref="B1:D1"/>
    <mergeCell ref="B3:D3"/>
    <mergeCell ref="E3:G3"/>
    <mergeCell ref="H3:J3"/>
    <mergeCell ref="M3:O3"/>
    <mergeCell ref="M4:O4"/>
    <mergeCell ref="U4:V4"/>
    <mergeCell ref="W6:X6"/>
    <mergeCell ref="W8:X8"/>
    <mergeCell ref="U11:V11"/>
    <mergeCell ref="U28:V28"/>
    <mergeCell ref="M13:O13"/>
    <mergeCell ref="M14:O14"/>
    <mergeCell ref="V14:W14"/>
    <mergeCell ref="Y14:Z14"/>
    <mergeCell ref="V15:W15"/>
    <mergeCell ref="Y15:Z15"/>
    <mergeCell ref="U17:V17"/>
    <mergeCell ref="W20:X20"/>
    <mergeCell ref="U21:V21"/>
    <mergeCell ref="W23:X23"/>
    <mergeCell ref="W25:X25"/>
    <mergeCell ref="Y48:Z48"/>
    <mergeCell ref="V49:W49"/>
    <mergeCell ref="Y49:Z49"/>
    <mergeCell ref="V31:W31"/>
    <mergeCell ref="Y31:Z31"/>
    <mergeCell ref="V32:W32"/>
    <mergeCell ref="Y32:Z32"/>
    <mergeCell ref="U34:V34"/>
    <mergeCell ref="W37:X37"/>
    <mergeCell ref="U51:V51"/>
    <mergeCell ref="W54:X54"/>
    <mergeCell ref="W42:X42"/>
    <mergeCell ref="U45:V45"/>
    <mergeCell ref="V48:W48"/>
  </mergeCells>
  <conditionalFormatting sqref="U11 U17">
    <cfRule type="expression" dxfId="231" priority="11" stopIfTrue="1">
      <formula>OR(AND(U11&lt;&gt;"Bye",U12="Bye"),V11=$G$5)</formula>
    </cfRule>
    <cfRule type="expression" dxfId="230" priority="12" stopIfTrue="1">
      <formula>V12=$G$5</formula>
    </cfRule>
  </conditionalFormatting>
  <conditionalFormatting sqref="U12 U18">
    <cfRule type="expression" dxfId="229" priority="9" stopIfTrue="1">
      <formula>OR(AND(U12&lt;&gt;"Bye",U11="Bye"),V12=$G$5)</formula>
    </cfRule>
    <cfRule type="expression" dxfId="228" priority="10" stopIfTrue="1">
      <formula>V11=$G$5</formula>
    </cfRule>
  </conditionalFormatting>
  <conditionalFormatting sqref="U28 U34">
    <cfRule type="expression" dxfId="227" priority="7" stopIfTrue="1">
      <formula>OR(AND(U28&lt;&gt;"Bye",U29="Bye"),V28=$G$5)</formula>
    </cfRule>
    <cfRule type="expression" dxfId="226" priority="8" stopIfTrue="1">
      <formula>V29=$G$5</formula>
    </cfRule>
  </conditionalFormatting>
  <conditionalFormatting sqref="U29 U35">
    <cfRule type="expression" dxfId="225" priority="5" stopIfTrue="1">
      <formula>OR(AND(U29&lt;&gt;"Bye",U28="Bye"),V29=$G$5)</formula>
    </cfRule>
    <cfRule type="expression" dxfId="224" priority="6" stopIfTrue="1">
      <formula>V28=$G$5</formula>
    </cfRule>
  </conditionalFormatting>
  <conditionalFormatting sqref="U46 U52">
    <cfRule type="expression" dxfId="223" priority="1" stopIfTrue="1">
      <formula>OR(AND(U46&lt;&gt;"Bye",U45="Bye"),V46=$G$5)</formula>
    </cfRule>
    <cfRule type="expression" dxfId="222" priority="2" stopIfTrue="1">
      <formula>V45=$G$5</formula>
    </cfRule>
  </conditionalFormatting>
  <conditionalFormatting sqref="U45 U51">
    <cfRule type="expression" dxfId="221" priority="3" stopIfTrue="1">
      <formula>OR(AND(U45&lt;&gt;"Bye",U46="Bye"),V45=$G$5)</formula>
    </cfRule>
    <cfRule type="expression" dxfId="220" priority="4" stopIfTrue="1">
      <formula>V46=$G$5</formula>
    </cfRule>
  </conditionalFormatting>
  <pageMargins left="0.70866141732283472" right="0.70866141732283472" top="0.78740157480314965" bottom="0.78740157480314965" header="0.31496062992125984" footer="0.31496062992125984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6"/>
  <sheetViews>
    <sheetView topLeftCell="B1" workbookViewId="0">
      <selection sqref="A1:A1048576"/>
    </sheetView>
  </sheetViews>
  <sheetFormatPr defaultRowHeight="15" x14ac:dyDescent="0.25"/>
  <cols>
    <col min="1" max="1" width="0" style="39" hidden="1" customWidth="1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hidden="1" customWidth="1"/>
    <col min="21" max="30" width="9.140625" style="38"/>
  </cols>
  <sheetData>
    <row r="1" spans="1:29" ht="21" x14ac:dyDescent="0.35">
      <c r="A1" s="68"/>
      <c r="B1" s="137" t="s">
        <v>36</v>
      </c>
      <c r="C1" s="137"/>
      <c r="D1" s="13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9" x14ac:dyDescent="0.25">
      <c r="A2" s="44"/>
      <c r="B2" s="38"/>
      <c r="C2" s="44"/>
      <c r="D2" s="38"/>
      <c r="E2" s="64"/>
      <c r="F2" s="64"/>
      <c r="G2" s="64"/>
      <c r="H2" s="64"/>
      <c r="I2" s="64"/>
      <c r="J2" s="64"/>
      <c r="K2" s="63"/>
      <c r="L2" s="66"/>
      <c r="M2" s="64"/>
      <c r="N2" s="64"/>
      <c r="O2" s="64"/>
      <c r="P2" s="64"/>
      <c r="Q2" s="64"/>
      <c r="R2" s="64"/>
      <c r="S2" s="64"/>
    </row>
    <row r="3" spans="1:29" x14ac:dyDescent="0.25">
      <c r="A3" s="44"/>
      <c r="B3" s="135" t="s">
        <v>0</v>
      </c>
      <c r="C3" s="135"/>
      <c r="D3" s="135"/>
      <c r="E3" s="138" t="s">
        <v>1</v>
      </c>
      <c r="F3" s="138"/>
      <c r="G3" s="138"/>
      <c r="H3" s="138" t="s">
        <v>2</v>
      </c>
      <c r="I3" s="138"/>
      <c r="J3" s="138"/>
      <c r="K3" s="63"/>
      <c r="L3" s="65" t="s">
        <v>3</v>
      </c>
      <c r="M3" s="139"/>
      <c r="N3" s="139"/>
      <c r="O3" s="139"/>
      <c r="P3" s="64"/>
      <c r="Q3" s="64"/>
      <c r="R3" s="64"/>
      <c r="S3" s="64"/>
      <c r="Y3" s="135" t="s">
        <v>37</v>
      </c>
      <c r="Z3" s="135"/>
      <c r="AA3" s="135"/>
    </row>
    <row r="4" spans="1:29" x14ac:dyDescent="0.25">
      <c r="A4" s="58" t="s">
        <v>4</v>
      </c>
      <c r="B4" s="57" t="s">
        <v>5</v>
      </c>
      <c r="C4" s="58" t="s">
        <v>6</v>
      </c>
      <c r="D4" s="57" t="s">
        <v>7</v>
      </c>
      <c r="E4" s="55" t="s">
        <v>5</v>
      </c>
      <c r="F4" s="55" t="s">
        <v>8</v>
      </c>
      <c r="G4" s="55" t="s">
        <v>7</v>
      </c>
      <c r="H4" s="55" t="s">
        <v>5</v>
      </c>
      <c r="I4" s="55" t="s">
        <v>8</v>
      </c>
      <c r="J4" s="55" t="s">
        <v>7</v>
      </c>
      <c r="K4" s="63"/>
      <c r="L4" s="55" t="s">
        <v>9</v>
      </c>
      <c r="M4" s="136" t="s">
        <v>10</v>
      </c>
      <c r="N4" s="136"/>
      <c r="O4" s="136"/>
      <c r="P4" s="62" t="s">
        <v>11</v>
      </c>
      <c r="Q4" s="55" t="s">
        <v>12</v>
      </c>
      <c r="R4" s="55" t="s">
        <v>13</v>
      </c>
      <c r="S4" s="55" t="s">
        <v>4</v>
      </c>
      <c r="U4" s="44"/>
      <c r="V4" s="131"/>
      <c r="W4" s="131"/>
      <c r="X4" s="23"/>
      <c r="Y4" s="23"/>
      <c r="Z4" s="20"/>
      <c r="AA4" s="20"/>
    </row>
    <row r="5" spans="1:29" x14ac:dyDescent="0.25">
      <c r="A5" s="44">
        <v>4</v>
      </c>
      <c r="B5" s="57" t="str">
        <f>L5</f>
        <v>Bednář Jan</v>
      </c>
      <c r="C5" s="58" t="s">
        <v>6</v>
      </c>
      <c r="D5" s="57" t="str">
        <f>L9</f>
        <v>Riedel Matěj</v>
      </c>
      <c r="E5" s="55">
        <v>1</v>
      </c>
      <c r="F5" s="55" t="s">
        <v>8</v>
      </c>
      <c r="G5" s="56">
        <v>1</v>
      </c>
      <c r="H5" s="55">
        <v>19</v>
      </c>
      <c r="I5" s="55" t="s">
        <v>8</v>
      </c>
      <c r="J5" s="55">
        <v>17</v>
      </c>
      <c r="K5" s="38"/>
      <c r="L5" s="37" t="s">
        <v>38</v>
      </c>
      <c r="M5" s="58">
        <f>SUM(H5,H8,H10,H13)</f>
        <v>71</v>
      </c>
      <c r="N5" s="44" t="s">
        <v>8</v>
      </c>
      <c r="O5" s="58">
        <f>SUM(J5,J8,J10,J13)</f>
        <v>69</v>
      </c>
      <c r="P5" s="58">
        <f>M5-O5</f>
        <v>2</v>
      </c>
      <c r="Q5" s="58">
        <f>SUM(E5,E8,E10,E13)</f>
        <v>4</v>
      </c>
      <c r="R5" s="58">
        <f>Q5+(P5/100)</f>
        <v>4.0199999999999996</v>
      </c>
      <c r="S5" s="58">
        <f>RANK(R5,$R$5:$R$9,0)</f>
        <v>3</v>
      </c>
      <c r="U5" s="44"/>
      <c r="V5" s="18" t="s">
        <v>18</v>
      </c>
      <c r="W5" s="18"/>
      <c r="X5" s="23"/>
      <c r="Y5" s="23"/>
      <c r="Z5" s="20"/>
      <c r="AA5" s="20"/>
    </row>
    <row r="6" spans="1:29" x14ac:dyDescent="0.25">
      <c r="A6" s="44">
        <v>5</v>
      </c>
      <c r="B6" s="57" t="str">
        <f>L6</f>
        <v>Hašek Matyáš</v>
      </c>
      <c r="C6" s="58" t="s">
        <v>6</v>
      </c>
      <c r="D6" s="57" t="str">
        <f>L8</f>
        <v>Košuta Tobiáš</v>
      </c>
      <c r="E6" s="55">
        <v>1</v>
      </c>
      <c r="F6" s="55" t="s">
        <v>8</v>
      </c>
      <c r="G6" s="55">
        <v>1</v>
      </c>
      <c r="H6" s="55">
        <v>17</v>
      </c>
      <c r="I6" s="55" t="s">
        <v>8</v>
      </c>
      <c r="J6" s="55">
        <v>18</v>
      </c>
      <c r="K6" s="38"/>
      <c r="L6" s="37" t="s">
        <v>35</v>
      </c>
      <c r="M6" s="58">
        <f>SUM(H6,H9,H11,J13)</f>
        <v>77</v>
      </c>
      <c r="N6" s="58" t="s">
        <v>8</v>
      </c>
      <c r="O6" s="58">
        <f>SUM(J6,J9,H13,J11)</f>
        <v>63</v>
      </c>
      <c r="P6" s="58">
        <f>M6-O6</f>
        <v>14</v>
      </c>
      <c r="Q6" s="58">
        <f>SUM(E6,E9,E11,G13)</f>
        <v>5</v>
      </c>
      <c r="R6" s="58">
        <f>Q6+(P6/100)</f>
        <v>5.14</v>
      </c>
      <c r="S6" s="58">
        <f>RANK(R6,$R$5:$R$9,0)</f>
        <v>1</v>
      </c>
      <c r="U6" s="44"/>
      <c r="V6" s="18"/>
      <c r="W6" s="18"/>
      <c r="X6" s="23"/>
      <c r="Y6" s="23"/>
      <c r="Z6" s="20"/>
      <c r="AA6" s="20"/>
    </row>
    <row r="7" spans="1:29" x14ac:dyDescent="0.25">
      <c r="A7" s="39">
        <v>9</v>
      </c>
      <c r="B7" s="57" t="str">
        <f>L7</f>
        <v>Juřica Jáchym</v>
      </c>
      <c r="C7" s="58" t="s">
        <v>6</v>
      </c>
      <c r="D7" s="57" t="str">
        <f>L9</f>
        <v>Riedel Matěj</v>
      </c>
      <c r="E7" s="55">
        <v>1</v>
      </c>
      <c r="F7" s="55" t="s">
        <v>8</v>
      </c>
      <c r="G7" s="55">
        <v>1</v>
      </c>
      <c r="H7" s="55">
        <v>19</v>
      </c>
      <c r="I7" s="55" t="s">
        <v>8</v>
      </c>
      <c r="J7" s="55">
        <v>14</v>
      </c>
      <c r="K7" s="38"/>
      <c r="L7" s="37" t="s">
        <v>39</v>
      </c>
      <c r="M7" s="58">
        <f>SUM(H14,H7,J10,J11)</f>
        <v>61</v>
      </c>
      <c r="N7" s="58" t="s">
        <v>8</v>
      </c>
      <c r="O7" s="58">
        <f>SUM(J7,J14,H11,H10)</f>
        <v>74</v>
      </c>
      <c r="P7" s="58">
        <f>M7-O7</f>
        <v>-13</v>
      </c>
      <c r="Q7" s="58">
        <f>SUM(E7,E14,G11,G10)</f>
        <v>3</v>
      </c>
      <c r="R7" s="58">
        <f>Q7+(P7/100)</f>
        <v>2.87</v>
      </c>
      <c r="S7" s="58">
        <f>RANK(R7,$R$5:$R$9,0)</f>
        <v>5</v>
      </c>
      <c r="U7" s="44"/>
      <c r="V7" s="18"/>
      <c r="W7" s="19" t="s">
        <v>17</v>
      </c>
      <c r="X7" s="114" t="str">
        <f>L6</f>
        <v>Hašek Matyáš</v>
      </c>
      <c r="Y7" s="114"/>
      <c r="Z7" s="20"/>
      <c r="AA7" s="20"/>
    </row>
    <row r="8" spans="1:29" x14ac:dyDescent="0.25">
      <c r="A8" s="39">
        <v>10</v>
      </c>
      <c r="B8" s="57" t="str">
        <f>L5</f>
        <v>Bednář Jan</v>
      </c>
      <c r="C8" s="58" t="s">
        <v>6</v>
      </c>
      <c r="D8" s="57" t="str">
        <f>L8</f>
        <v>Košuta Tobiáš</v>
      </c>
      <c r="E8" s="55">
        <v>1</v>
      </c>
      <c r="F8" s="55" t="s">
        <v>8</v>
      </c>
      <c r="G8" s="55">
        <v>1</v>
      </c>
      <c r="H8" s="55">
        <v>16</v>
      </c>
      <c r="I8" s="55" t="s">
        <v>8</v>
      </c>
      <c r="J8" s="55">
        <v>18</v>
      </c>
      <c r="K8" s="38"/>
      <c r="L8" s="37" t="s">
        <v>40</v>
      </c>
      <c r="M8" s="58">
        <f>SUM(H12,J6,J8,J14)</f>
        <v>75</v>
      </c>
      <c r="N8" s="58" t="s">
        <v>8</v>
      </c>
      <c r="O8" s="58">
        <f>SUM(H6,H8,H14,J12)</f>
        <v>68</v>
      </c>
      <c r="P8" s="58">
        <f>M8-O8</f>
        <v>7</v>
      </c>
      <c r="Q8" s="58">
        <f>SUM(E12,G6,G8,G14)</f>
        <v>4</v>
      </c>
      <c r="R8" s="58">
        <f>Q8+(P8/100)</f>
        <v>4.07</v>
      </c>
      <c r="S8" s="58">
        <f>RANK(R8,$R$5:$R$9,0)</f>
        <v>2</v>
      </c>
      <c r="U8" s="44"/>
      <c r="V8" s="18"/>
      <c r="W8" s="18"/>
      <c r="X8" s="21" t="s">
        <v>18</v>
      </c>
      <c r="Y8" s="22"/>
      <c r="Z8" s="20"/>
      <c r="AA8" s="20"/>
    </row>
    <row r="9" spans="1:29" x14ac:dyDescent="0.25">
      <c r="A9" s="39">
        <v>14</v>
      </c>
      <c r="B9" s="57" t="str">
        <f>L6</f>
        <v>Hašek Matyáš</v>
      </c>
      <c r="C9" s="58" t="s">
        <v>6</v>
      </c>
      <c r="D9" s="57" t="str">
        <f>L9</f>
        <v>Riedel Matěj</v>
      </c>
      <c r="E9" s="55">
        <v>1</v>
      </c>
      <c r="F9" s="55" t="s">
        <v>8</v>
      </c>
      <c r="G9" s="55">
        <v>1</v>
      </c>
      <c r="H9" s="55">
        <v>18</v>
      </c>
      <c r="I9" s="55" t="s">
        <v>8</v>
      </c>
      <c r="J9" s="55">
        <v>17</v>
      </c>
      <c r="K9" s="38"/>
      <c r="L9" s="37" t="s">
        <v>41</v>
      </c>
      <c r="M9" s="58">
        <f>SUM(J5,J7,J9,J12)</f>
        <v>67</v>
      </c>
      <c r="N9" s="58" t="s">
        <v>8</v>
      </c>
      <c r="O9" s="58">
        <f>SUM(H5,H7,H9,H12)</f>
        <v>77</v>
      </c>
      <c r="P9" s="58">
        <f>M9-O9</f>
        <v>-10</v>
      </c>
      <c r="Q9" s="58">
        <f>SUM(G5,G7,G9,G12)</f>
        <v>4</v>
      </c>
      <c r="R9" s="58">
        <f>Q9+(P9/100)</f>
        <v>3.9</v>
      </c>
      <c r="S9" s="58">
        <f>RANK(R9,$R$5:$R$9,0)</f>
        <v>4</v>
      </c>
      <c r="U9" s="44"/>
      <c r="V9" s="18"/>
      <c r="W9" s="18"/>
      <c r="X9" s="23"/>
      <c r="Y9" s="24"/>
      <c r="Z9" s="20"/>
      <c r="AA9" s="20"/>
    </row>
    <row r="10" spans="1:29" x14ac:dyDescent="0.25">
      <c r="A10" s="39">
        <v>15</v>
      </c>
      <c r="B10" s="57" t="str">
        <f>L5</f>
        <v>Bednář Jan</v>
      </c>
      <c r="C10" s="58" t="s">
        <v>6</v>
      </c>
      <c r="D10" s="57" t="str">
        <f>L7</f>
        <v>Juřica Jáchym</v>
      </c>
      <c r="E10" s="55">
        <v>2</v>
      </c>
      <c r="F10" s="55" t="s">
        <v>8</v>
      </c>
      <c r="G10" s="55">
        <v>0</v>
      </c>
      <c r="H10" s="55">
        <v>22</v>
      </c>
      <c r="I10" s="55" t="s">
        <v>8</v>
      </c>
      <c r="J10" s="55">
        <v>12</v>
      </c>
      <c r="K10" s="38"/>
      <c r="L10" s="59"/>
      <c r="M10" s="60">
        <f>SUM(M5:M9)</f>
        <v>351</v>
      </c>
      <c r="N10" s="61">
        <f>M10-O10</f>
        <v>0</v>
      </c>
      <c r="O10" s="60">
        <f>SUM(O5:O9)</f>
        <v>351</v>
      </c>
      <c r="P10" s="44"/>
      <c r="Q10" s="44"/>
      <c r="R10" s="44"/>
      <c r="S10" s="44"/>
      <c r="U10" s="44"/>
      <c r="V10" s="111"/>
      <c r="W10" s="111"/>
      <c r="X10" s="23"/>
      <c r="Y10" s="24"/>
      <c r="Z10" s="20"/>
      <c r="AA10" s="20"/>
    </row>
    <row r="11" spans="1:29" x14ac:dyDescent="0.25">
      <c r="A11" s="44">
        <v>19</v>
      </c>
      <c r="B11" s="57" t="str">
        <f>L6</f>
        <v>Hašek Matyáš</v>
      </c>
      <c r="C11" s="58" t="s">
        <v>6</v>
      </c>
      <c r="D11" s="57" t="str">
        <f>L7</f>
        <v>Juřica Jáchym</v>
      </c>
      <c r="E11" s="55">
        <v>1</v>
      </c>
      <c r="F11" s="55" t="s">
        <v>8</v>
      </c>
      <c r="G11" s="55">
        <v>1</v>
      </c>
      <c r="H11" s="55">
        <v>20</v>
      </c>
      <c r="I11" s="55" t="s">
        <v>8</v>
      </c>
      <c r="J11" s="55">
        <v>14</v>
      </c>
      <c r="K11" s="38"/>
      <c r="L11" s="59"/>
      <c r="M11" s="44"/>
      <c r="N11" s="44"/>
      <c r="O11" s="44"/>
      <c r="P11" s="44"/>
      <c r="Q11" s="44"/>
      <c r="R11" s="44"/>
      <c r="S11" s="44"/>
      <c r="U11" s="44"/>
      <c r="V11" s="27" t="s">
        <v>18</v>
      </c>
      <c r="W11" s="18"/>
      <c r="X11" s="28"/>
      <c r="Y11" s="24"/>
      <c r="Z11" s="20"/>
      <c r="AA11" s="20"/>
    </row>
    <row r="12" spans="1:29" x14ac:dyDescent="0.25">
      <c r="A12" s="44">
        <v>20</v>
      </c>
      <c r="B12" s="57" t="str">
        <f>L8</f>
        <v>Košuta Tobiáš</v>
      </c>
      <c r="C12" s="58" t="s">
        <v>6</v>
      </c>
      <c r="D12" s="57" t="str">
        <f>L9</f>
        <v>Riedel Matěj</v>
      </c>
      <c r="E12" s="55">
        <v>1</v>
      </c>
      <c r="F12" s="55" t="s">
        <v>8</v>
      </c>
      <c r="G12" s="55">
        <v>1</v>
      </c>
      <c r="H12" s="55">
        <v>21</v>
      </c>
      <c r="I12" s="55" t="s">
        <v>8</v>
      </c>
      <c r="J12" s="55">
        <v>19</v>
      </c>
      <c r="K12" s="38"/>
      <c r="L12" s="59"/>
      <c r="M12" s="44"/>
      <c r="N12" s="44"/>
      <c r="O12" s="44"/>
      <c r="P12" s="44"/>
      <c r="Q12" s="44"/>
      <c r="R12" s="44"/>
      <c r="S12" s="44"/>
      <c r="U12" s="44"/>
      <c r="V12" s="27"/>
      <c r="W12" s="18"/>
      <c r="X12" s="28"/>
      <c r="Y12" s="24"/>
      <c r="Z12" s="20"/>
      <c r="AA12" s="20"/>
    </row>
    <row r="13" spans="1:29" x14ac:dyDescent="0.25">
      <c r="A13" s="44">
        <v>24</v>
      </c>
      <c r="B13" s="57" t="str">
        <f>L5</f>
        <v>Bednář Jan</v>
      </c>
      <c r="C13" s="58" t="s">
        <v>6</v>
      </c>
      <c r="D13" s="57" t="str">
        <f>L6</f>
        <v>Hašek Matyáš</v>
      </c>
      <c r="E13" s="55">
        <v>0</v>
      </c>
      <c r="F13" s="55" t="s">
        <v>8</v>
      </c>
      <c r="G13" s="55">
        <v>2</v>
      </c>
      <c r="H13" s="55">
        <v>14</v>
      </c>
      <c r="I13" s="55" t="s">
        <v>8</v>
      </c>
      <c r="J13" s="55">
        <v>22</v>
      </c>
      <c r="K13" s="38"/>
      <c r="L13" s="38"/>
      <c r="M13" s="38"/>
      <c r="N13" s="38"/>
      <c r="O13" s="38"/>
      <c r="P13" s="38"/>
      <c r="Q13" s="38"/>
      <c r="R13" s="38"/>
      <c r="S13" s="38"/>
      <c r="U13" s="44"/>
      <c r="V13" s="27"/>
      <c r="W13" s="111" t="s">
        <v>20</v>
      </c>
      <c r="X13" s="111"/>
      <c r="Y13" s="24"/>
      <c r="Z13" s="115" t="str">
        <f>X19</f>
        <v>Košuta Tobiáš</v>
      </c>
      <c r="AA13" s="116"/>
    </row>
    <row r="14" spans="1:29" x14ac:dyDescent="0.25">
      <c r="A14" s="44">
        <v>25</v>
      </c>
      <c r="B14" s="57" t="str">
        <f>L7</f>
        <v>Juřica Jáchym</v>
      </c>
      <c r="C14" s="58" t="s">
        <v>6</v>
      </c>
      <c r="D14" s="57" t="str">
        <f>L8</f>
        <v>Košuta Tobiáš</v>
      </c>
      <c r="E14" s="55">
        <v>1</v>
      </c>
      <c r="F14" s="56" t="s">
        <v>8</v>
      </c>
      <c r="G14" s="55">
        <v>1</v>
      </c>
      <c r="H14" s="55">
        <v>16</v>
      </c>
      <c r="I14" s="55" t="s">
        <v>8</v>
      </c>
      <c r="J14" s="55">
        <v>18</v>
      </c>
      <c r="K14" s="38"/>
      <c r="L14" s="54"/>
      <c r="M14" s="134"/>
      <c r="N14" s="134"/>
      <c r="O14" s="134"/>
      <c r="P14" s="43"/>
      <c r="Q14" s="43"/>
      <c r="R14" s="43"/>
      <c r="S14" s="43"/>
      <c r="U14" s="44"/>
      <c r="V14" s="27"/>
      <c r="W14" s="117"/>
      <c r="X14" s="117"/>
      <c r="Y14" s="24"/>
      <c r="Z14" s="118"/>
      <c r="AA14" s="119"/>
      <c r="AB14" s="40"/>
    </row>
    <row r="15" spans="1:29" x14ac:dyDescent="0.25">
      <c r="A15" s="44"/>
      <c r="B15" s="40"/>
      <c r="C15" s="41"/>
      <c r="D15" s="40"/>
      <c r="E15" s="43"/>
      <c r="F15" s="43"/>
      <c r="G15" s="43"/>
      <c r="H15" s="43"/>
      <c r="I15" s="43"/>
      <c r="J15" s="43"/>
      <c r="K15" s="53"/>
      <c r="L15" s="43"/>
      <c r="M15" s="134"/>
      <c r="N15" s="134"/>
      <c r="O15" s="134"/>
      <c r="P15" s="52"/>
      <c r="Q15" s="43"/>
      <c r="R15" s="43"/>
      <c r="S15" s="43"/>
      <c r="U15" s="44"/>
      <c r="V15" s="27"/>
      <c r="W15" s="27"/>
      <c r="X15" s="23"/>
      <c r="Y15" s="24"/>
      <c r="Z15" s="32"/>
      <c r="AA15" s="32"/>
      <c r="AB15" s="40"/>
      <c r="AC15" s="40"/>
    </row>
    <row r="16" spans="1:29" x14ac:dyDescent="0.25">
      <c r="A16" s="44"/>
      <c r="B16" s="40"/>
      <c r="C16" s="41"/>
      <c r="D16" s="40"/>
      <c r="E16" s="43"/>
      <c r="F16" s="43"/>
      <c r="G16" s="51"/>
      <c r="H16" s="43"/>
      <c r="I16" s="43"/>
      <c r="J16" s="43"/>
      <c r="K16" s="40"/>
      <c r="L16" s="30"/>
      <c r="M16" s="41"/>
      <c r="N16" s="41"/>
      <c r="O16" s="41"/>
      <c r="P16" s="41"/>
      <c r="Q16" s="41"/>
      <c r="R16" s="41"/>
      <c r="S16" s="41"/>
      <c r="U16" s="44"/>
      <c r="V16" s="111"/>
      <c r="W16" s="111"/>
      <c r="X16" s="23"/>
      <c r="Y16" s="24"/>
      <c r="Z16" s="32"/>
      <c r="AA16" s="32"/>
      <c r="AB16" s="40"/>
      <c r="AC16" s="40"/>
    </row>
    <row r="17" spans="1:29" x14ac:dyDescent="0.25">
      <c r="A17" s="44"/>
      <c r="B17" s="40"/>
      <c r="C17" s="41"/>
      <c r="D17" s="40"/>
      <c r="E17" s="43"/>
      <c r="F17" s="43"/>
      <c r="G17" s="43"/>
      <c r="H17" s="43"/>
      <c r="I17" s="43"/>
      <c r="J17" s="43"/>
      <c r="K17" s="40"/>
      <c r="L17" s="49"/>
      <c r="M17" s="41"/>
      <c r="N17" s="41"/>
      <c r="O17" s="41"/>
      <c r="P17" s="41"/>
      <c r="Q17" s="41"/>
      <c r="R17" s="41"/>
      <c r="S17" s="41"/>
      <c r="U17" s="44"/>
      <c r="V17" s="18"/>
      <c r="W17" s="18"/>
      <c r="X17" s="23"/>
      <c r="Y17" s="24"/>
      <c r="Z17" s="32"/>
      <c r="AA17" s="32"/>
      <c r="AB17" s="40"/>
      <c r="AC17" s="40"/>
    </row>
    <row r="18" spans="1:29" x14ac:dyDescent="0.25">
      <c r="A18" s="44"/>
      <c r="B18" s="40"/>
      <c r="C18" s="41"/>
      <c r="D18" s="40"/>
      <c r="E18" s="43"/>
      <c r="F18" s="43"/>
      <c r="G18" s="43"/>
      <c r="H18" s="43"/>
      <c r="I18" s="43"/>
      <c r="J18" s="43"/>
      <c r="K18" s="40"/>
      <c r="L18" s="50"/>
      <c r="M18" s="41"/>
      <c r="N18" s="41"/>
      <c r="O18" s="41"/>
      <c r="P18" s="41"/>
      <c r="Q18" s="41"/>
      <c r="R18" s="41"/>
      <c r="S18" s="41"/>
      <c r="U18" s="44"/>
      <c r="V18" s="18"/>
      <c r="W18" s="18"/>
      <c r="X18" s="23"/>
      <c r="Y18" s="24"/>
      <c r="Z18" s="32"/>
      <c r="AA18" s="32"/>
      <c r="AB18" s="40"/>
      <c r="AC18" s="40"/>
    </row>
    <row r="19" spans="1:29" x14ac:dyDescent="0.25">
      <c r="A19" s="44"/>
      <c r="B19" s="40"/>
      <c r="C19" s="41"/>
      <c r="D19" s="40"/>
      <c r="E19" s="43"/>
      <c r="F19" s="43"/>
      <c r="G19" s="43"/>
      <c r="H19" s="43"/>
      <c r="I19" s="43"/>
      <c r="J19" s="43"/>
      <c r="K19" s="40"/>
      <c r="L19" s="49"/>
      <c r="M19" s="41"/>
      <c r="N19" s="41"/>
      <c r="O19" s="41"/>
      <c r="P19" s="41"/>
      <c r="Q19" s="41"/>
      <c r="R19" s="41"/>
      <c r="S19" s="41"/>
      <c r="U19" s="44"/>
      <c r="V19" s="18"/>
      <c r="W19" s="19" t="s">
        <v>21</v>
      </c>
      <c r="X19" s="112" t="str">
        <f>L8</f>
        <v>Košuta Tobiáš</v>
      </c>
      <c r="Y19" s="113"/>
      <c r="Z19" s="32"/>
      <c r="AA19" s="32"/>
      <c r="AB19" s="40"/>
      <c r="AC19" s="40"/>
    </row>
    <row r="20" spans="1:29" x14ac:dyDescent="0.25">
      <c r="A20" s="44"/>
      <c r="B20" s="40"/>
      <c r="C20" s="41"/>
      <c r="D20" s="40"/>
      <c r="E20" s="43"/>
      <c r="F20" s="43"/>
      <c r="G20" s="43"/>
      <c r="H20" s="43"/>
      <c r="I20" s="43"/>
      <c r="J20" s="43"/>
      <c r="K20" s="40"/>
      <c r="L20" s="49"/>
      <c r="M20" s="41"/>
      <c r="N20" s="41"/>
      <c r="O20" s="41"/>
      <c r="P20" s="41"/>
      <c r="Q20" s="41"/>
      <c r="R20" s="41"/>
      <c r="S20" s="41"/>
      <c r="U20" s="44"/>
      <c r="V20" s="18"/>
      <c r="W20" s="18"/>
      <c r="X20" s="21" t="s">
        <v>18</v>
      </c>
      <c r="Y20" s="45"/>
      <c r="Z20" s="32"/>
      <c r="AA20" s="32"/>
      <c r="AB20" s="40"/>
      <c r="AC20" s="40"/>
    </row>
    <row r="21" spans="1:29" x14ac:dyDescent="0.25">
      <c r="A21" s="44"/>
      <c r="B21" s="40"/>
      <c r="C21" s="41"/>
      <c r="D21" s="40"/>
      <c r="E21" s="43"/>
      <c r="F21" s="43"/>
      <c r="G21" s="43"/>
      <c r="H21" s="43"/>
      <c r="I21" s="43"/>
      <c r="J21" s="43"/>
      <c r="K21" s="40"/>
      <c r="L21" s="46"/>
      <c r="M21" s="47"/>
      <c r="N21" s="48"/>
      <c r="O21" s="47"/>
      <c r="P21" s="41"/>
      <c r="Q21" s="41"/>
      <c r="R21" s="41"/>
      <c r="S21" s="41"/>
      <c r="U21" s="44"/>
      <c r="V21" s="18"/>
      <c r="W21" s="18"/>
      <c r="X21" s="23"/>
      <c r="Y21" s="28"/>
      <c r="Z21" s="32"/>
      <c r="AA21" s="32"/>
      <c r="AB21" s="40"/>
      <c r="AC21" s="40"/>
    </row>
    <row r="22" spans="1:29" x14ac:dyDescent="0.25">
      <c r="A22" s="44"/>
      <c r="B22" s="40"/>
      <c r="C22" s="41"/>
      <c r="D22" s="40"/>
      <c r="E22" s="43"/>
      <c r="F22" s="43"/>
      <c r="G22" s="43"/>
      <c r="H22" s="43"/>
      <c r="I22" s="43"/>
      <c r="J22" s="43"/>
      <c r="K22" s="40"/>
      <c r="L22" s="46"/>
      <c r="M22" s="41"/>
      <c r="N22" s="41"/>
      <c r="O22" s="41"/>
      <c r="P22" s="41"/>
      <c r="Q22" s="41"/>
      <c r="R22" s="41"/>
      <c r="S22" s="41"/>
      <c r="U22" s="43"/>
      <c r="V22" s="111"/>
      <c r="W22" s="111"/>
      <c r="X22" s="23"/>
      <c r="Y22" s="23"/>
      <c r="Z22" s="32"/>
      <c r="AA22" s="32"/>
      <c r="AB22" s="40"/>
      <c r="AC22" s="40"/>
    </row>
    <row r="23" spans="1:29" x14ac:dyDescent="0.25">
      <c r="A23" s="44"/>
      <c r="B23" s="40"/>
      <c r="C23" s="41"/>
      <c r="D23" s="40"/>
      <c r="E23" s="43"/>
      <c r="F23" s="43"/>
      <c r="G23" s="43"/>
      <c r="H23" s="43"/>
      <c r="I23" s="43"/>
      <c r="J23" s="43"/>
      <c r="K23" s="40"/>
      <c r="L23" s="46"/>
      <c r="M23" s="41"/>
      <c r="N23" s="41"/>
      <c r="O23" s="41"/>
      <c r="P23" s="41"/>
      <c r="Q23" s="41"/>
      <c r="R23" s="41"/>
      <c r="S23" s="41"/>
      <c r="U23" s="44"/>
      <c r="V23" s="40"/>
      <c r="W23" s="40"/>
      <c r="Z23" s="40"/>
      <c r="AA23" s="40"/>
      <c r="AB23" s="40"/>
      <c r="AC23" s="40"/>
    </row>
    <row r="24" spans="1:29" x14ac:dyDescent="0.25">
      <c r="A24" s="44"/>
      <c r="B24" s="40"/>
      <c r="C24" s="41"/>
      <c r="D24" s="40"/>
      <c r="E24" s="43"/>
      <c r="F24" s="43"/>
      <c r="G24" s="43"/>
      <c r="H24" s="43"/>
      <c r="I24" s="43"/>
      <c r="J24" s="43"/>
      <c r="K24" s="40"/>
      <c r="L24" s="40"/>
      <c r="M24" s="40"/>
      <c r="N24" s="40"/>
      <c r="O24" s="40"/>
      <c r="P24" s="40"/>
      <c r="Q24" s="40"/>
      <c r="R24" s="40"/>
      <c r="S24" s="40"/>
      <c r="U24" s="44"/>
      <c r="Z24" s="40"/>
      <c r="AA24" s="40"/>
      <c r="AB24" s="40"/>
      <c r="AC24" s="40"/>
    </row>
    <row r="25" spans="1:29" x14ac:dyDescent="0.25">
      <c r="A25" s="44"/>
      <c r="B25" s="40"/>
      <c r="C25" s="41"/>
      <c r="D25" s="40"/>
      <c r="E25" s="43"/>
      <c r="F25" s="43"/>
      <c r="G25" s="43"/>
      <c r="H25" s="43"/>
      <c r="I25" s="43"/>
      <c r="J25" s="43"/>
      <c r="K25" s="40"/>
      <c r="L25" s="40"/>
      <c r="M25" s="40"/>
      <c r="N25" s="40"/>
      <c r="O25" s="40"/>
      <c r="P25" s="40"/>
      <c r="Q25" s="40"/>
      <c r="R25" s="40"/>
      <c r="S25" s="40"/>
      <c r="U25" s="130"/>
      <c r="V25" s="130"/>
      <c r="Y25" s="130"/>
      <c r="Z25" s="130"/>
      <c r="AA25" s="40"/>
      <c r="AB25" s="130"/>
      <c r="AC25" s="130"/>
    </row>
    <row r="26" spans="1:29" x14ac:dyDescent="0.25">
      <c r="A26" s="44"/>
      <c r="B26" s="40"/>
      <c r="C26" s="41"/>
      <c r="D26" s="40"/>
      <c r="E26" s="43"/>
      <c r="F26" s="43"/>
      <c r="G26" s="43"/>
      <c r="H26" s="43"/>
      <c r="I26" s="43"/>
      <c r="J26" s="43"/>
      <c r="K26" s="40"/>
      <c r="L26" s="49"/>
      <c r="M26" s="41"/>
      <c r="N26" s="41"/>
      <c r="O26" s="41"/>
      <c r="P26" s="41"/>
      <c r="Q26" s="41"/>
      <c r="R26" s="41"/>
      <c r="S26" s="41"/>
      <c r="U26" s="132"/>
      <c r="V26" s="132"/>
      <c r="Y26" s="132"/>
      <c r="Z26" s="132"/>
      <c r="AA26" s="40"/>
      <c r="AB26" s="40"/>
      <c r="AC26" s="40"/>
    </row>
    <row r="27" spans="1:29" x14ac:dyDescent="0.25">
      <c r="A27" s="44"/>
      <c r="B27" s="40"/>
      <c r="C27" s="41"/>
      <c r="D27" s="40"/>
      <c r="E27" s="43"/>
      <c r="F27" s="43"/>
      <c r="G27" s="43"/>
      <c r="H27" s="43"/>
      <c r="I27" s="43"/>
      <c r="J27" s="43"/>
      <c r="K27" s="40"/>
      <c r="L27" s="49"/>
      <c r="M27" s="41"/>
      <c r="N27" s="41"/>
      <c r="O27" s="41"/>
      <c r="P27" s="41"/>
      <c r="Q27" s="41"/>
      <c r="R27" s="41"/>
      <c r="S27" s="41"/>
      <c r="U27" s="44"/>
      <c r="Z27" s="40"/>
      <c r="AA27" s="40"/>
      <c r="AB27" s="40"/>
      <c r="AC27" s="40"/>
    </row>
    <row r="28" spans="1:29" x14ac:dyDescent="0.25">
      <c r="A28" s="44"/>
      <c r="B28" s="40"/>
      <c r="C28" s="41"/>
      <c r="D28" s="40"/>
      <c r="E28" s="43"/>
      <c r="F28" s="43"/>
      <c r="G28" s="43"/>
      <c r="H28" s="43"/>
      <c r="I28" s="43"/>
      <c r="J28" s="43"/>
      <c r="K28" s="40"/>
      <c r="L28" s="46"/>
      <c r="M28" s="47"/>
      <c r="N28" s="48"/>
      <c r="O28" s="47"/>
      <c r="P28" s="41"/>
      <c r="Q28" s="41"/>
      <c r="R28" s="41"/>
      <c r="S28" s="41"/>
      <c r="U28" s="44"/>
      <c r="V28" s="131"/>
      <c r="W28" s="131"/>
      <c r="X28" s="23"/>
      <c r="Y28" s="23"/>
      <c r="Z28" s="32"/>
      <c r="AA28" s="32"/>
      <c r="AB28" s="40"/>
      <c r="AC28" s="40"/>
    </row>
    <row r="29" spans="1:29" x14ac:dyDescent="0.25">
      <c r="A29" s="44"/>
      <c r="B29" s="40"/>
      <c r="C29" s="41"/>
      <c r="D29" s="40"/>
      <c r="E29" s="43"/>
      <c r="F29" s="43"/>
      <c r="G29" s="43"/>
      <c r="H29" s="43"/>
      <c r="I29" s="43"/>
      <c r="J29" s="43"/>
      <c r="K29" s="40"/>
      <c r="L29" s="46"/>
      <c r="M29" s="41"/>
      <c r="N29" s="41"/>
      <c r="O29" s="41"/>
      <c r="P29" s="41"/>
      <c r="Q29" s="41"/>
      <c r="R29" s="41"/>
      <c r="S29" s="41"/>
      <c r="U29" s="44"/>
      <c r="V29" s="18"/>
      <c r="W29" s="18"/>
      <c r="X29" s="23"/>
      <c r="Y29" s="23"/>
      <c r="Z29" s="32"/>
      <c r="AA29" s="32"/>
      <c r="AB29" s="40"/>
      <c r="AC29" s="40"/>
    </row>
    <row r="30" spans="1:29" x14ac:dyDescent="0.25">
      <c r="A30" s="44"/>
      <c r="B30" s="40"/>
      <c r="C30" s="41"/>
      <c r="D30" s="40"/>
      <c r="E30" s="43"/>
      <c r="F30" s="43"/>
      <c r="G30" s="43"/>
      <c r="H30" s="43"/>
      <c r="I30" s="43"/>
      <c r="J30" s="43"/>
      <c r="K30" s="40"/>
      <c r="L30" s="46"/>
      <c r="M30" s="41"/>
      <c r="N30" s="41"/>
      <c r="O30" s="41"/>
      <c r="P30" s="41"/>
      <c r="Q30" s="41"/>
      <c r="R30" s="41"/>
      <c r="S30" s="41"/>
      <c r="U30" s="44"/>
      <c r="V30" s="18"/>
      <c r="W30" s="18"/>
      <c r="X30" s="23"/>
      <c r="Y30" s="23"/>
      <c r="Z30" s="32"/>
      <c r="AA30" s="32"/>
      <c r="AB30" s="40"/>
      <c r="AC30" s="40"/>
    </row>
    <row r="31" spans="1:29" x14ac:dyDescent="0.25">
      <c r="A31" s="44"/>
      <c r="B31" s="40"/>
      <c r="C31" s="41"/>
      <c r="D31" s="40"/>
      <c r="E31" s="43"/>
      <c r="F31" s="43"/>
      <c r="G31" s="43"/>
      <c r="H31" s="43"/>
      <c r="I31" s="43"/>
      <c r="J31" s="43"/>
      <c r="K31" s="40"/>
      <c r="L31" s="40"/>
      <c r="M31" s="40"/>
      <c r="N31" s="40"/>
      <c r="O31" s="40"/>
      <c r="P31" s="40"/>
      <c r="Q31" s="40"/>
      <c r="R31" s="40"/>
      <c r="S31" s="40"/>
      <c r="U31" s="44"/>
      <c r="V31" s="18"/>
      <c r="W31" s="19" t="s">
        <v>22</v>
      </c>
      <c r="X31" s="114" t="str">
        <f>L5</f>
        <v>Bednář Jan</v>
      </c>
      <c r="Y31" s="114"/>
      <c r="Z31" s="32"/>
      <c r="AA31" s="32"/>
      <c r="AB31" s="40"/>
      <c r="AC31" s="40"/>
    </row>
    <row r="32" spans="1:29" x14ac:dyDescent="0.25">
      <c r="A32" s="44"/>
      <c r="B32" s="40"/>
      <c r="C32" s="41"/>
      <c r="D32" s="40"/>
      <c r="E32" s="43"/>
      <c r="F32" s="43"/>
      <c r="G32" s="43"/>
      <c r="H32" s="43"/>
      <c r="I32" s="43"/>
      <c r="J32" s="43"/>
      <c r="K32" s="40"/>
      <c r="L32" s="40"/>
      <c r="M32" s="40"/>
      <c r="N32" s="40"/>
      <c r="O32" s="40"/>
      <c r="P32" s="40"/>
      <c r="Q32" s="40"/>
      <c r="R32" s="40"/>
      <c r="S32" s="40"/>
      <c r="U32" s="44"/>
      <c r="V32" s="18"/>
      <c r="W32" s="18"/>
      <c r="X32" s="21" t="s">
        <v>18</v>
      </c>
      <c r="Y32" s="22"/>
      <c r="Z32" s="32"/>
      <c r="AA32" s="32"/>
      <c r="AB32" s="40"/>
      <c r="AC32" s="40"/>
    </row>
    <row r="33" spans="21:29" x14ac:dyDescent="0.25">
      <c r="U33" s="44"/>
      <c r="V33" s="18"/>
      <c r="W33" s="18"/>
      <c r="X33" s="23"/>
      <c r="Y33" s="24"/>
      <c r="Z33" s="32"/>
      <c r="AA33" s="32"/>
      <c r="AB33" s="40"/>
      <c r="AC33" s="40"/>
    </row>
    <row r="34" spans="21:29" x14ac:dyDescent="0.25">
      <c r="U34" s="44"/>
      <c r="V34" s="111"/>
      <c r="W34" s="111"/>
      <c r="X34" s="23"/>
      <c r="Y34" s="24"/>
      <c r="Z34" s="32"/>
      <c r="AA34" s="32"/>
      <c r="AB34" s="40"/>
      <c r="AC34" s="40"/>
    </row>
    <row r="35" spans="21:29" x14ac:dyDescent="0.25">
      <c r="U35" s="44"/>
      <c r="V35" s="18" t="s">
        <v>18</v>
      </c>
      <c r="W35" s="18"/>
      <c r="X35" s="28"/>
      <c r="Y35" s="24"/>
      <c r="Z35" s="32"/>
      <c r="AA35" s="32"/>
      <c r="AB35" s="40"/>
      <c r="AC35" s="40"/>
    </row>
    <row r="36" spans="21:29" x14ac:dyDescent="0.25">
      <c r="U36" s="44"/>
      <c r="V36" s="18"/>
      <c r="W36" s="18"/>
      <c r="X36" s="28"/>
      <c r="Y36" s="24"/>
      <c r="Z36" s="32"/>
      <c r="AA36" s="32"/>
      <c r="AB36" s="40"/>
      <c r="AC36" s="40"/>
    </row>
    <row r="37" spans="21:29" x14ac:dyDescent="0.25">
      <c r="U37" s="44"/>
      <c r="V37" s="27"/>
      <c r="W37" s="111" t="s">
        <v>23</v>
      </c>
      <c r="X37" s="111"/>
      <c r="Y37" s="24"/>
      <c r="Z37" s="115" t="str">
        <f>X31</f>
        <v>Bednář Jan</v>
      </c>
      <c r="AA37" s="116"/>
      <c r="AB37" s="40"/>
    </row>
    <row r="38" spans="21:29" x14ac:dyDescent="0.25">
      <c r="U38" s="44"/>
      <c r="V38" s="27"/>
      <c r="W38" s="117"/>
      <c r="X38" s="117"/>
      <c r="Y38" s="24"/>
      <c r="Z38" s="118"/>
      <c r="AA38" s="119"/>
    </row>
    <row r="39" spans="21:29" x14ac:dyDescent="0.25">
      <c r="U39" s="44"/>
      <c r="V39" s="27"/>
      <c r="W39" s="27"/>
      <c r="X39" s="23"/>
      <c r="Y39" s="24"/>
      <c r="Z39" s="20"/>
      <c r="AA39" s="20"/>
    </row>
    <row r="40" spans="21:29" x14ac:dyDescent="0.25">
      <c r="U40" s="44"/>
      <c r="V40" s="111"/>
      <c r="W40" s="111"/>
      <c r="X40" s="23"/>
      <c r="Y40" s="24"/>
      <c r="Z40" s="20"/>
      <c r="AA40" s="20"/>
    </row>
    <row r="41" spans="21:29" x14ac:dyDescent="0.25">
      <c r="U41" s="44"/>
      <c r="V41" s="18" t="s">
        <v>18</v>
      </c>
      <c r="W41" s="18"/>
      <c r="X41" s="23"/>
      <c r="Y41" s="24"/>
      <c r="Z41" s="20"/>
      <c r="AA41" s="20"/>
    </row>
    <row r="42" spans="21:29" x14ac:dyDescent="0.25">
      <c r="U42" s="44"/>
      <c r="V42" s="18"/>
      <c r="W42" s="18"/>
      <c r="X42" s="23"/>
      <c r="Y42" s="24"/>
      <c r="Z42" s="20"/>
      <c r="AA42" s="20"/>
    </row>
    <row r="43" spans="21:29" x14ac:dyDescent="0.25">
      <c r="U43" s="44"/>
      <c r="V43" s="18"/>
      <c r="W43" s="19" t="s">
        <v>24</v>
      </c>
      <c r="X43" s="112" t="str">
        <f>L9</f>
        <v>Riedel Matěj</v>
      </c>
      <c r="Y43" s="113"/>
      <c r="Z43" s="20"/>
      <c r="AA43" s="20"/>
    </row>
    <row r="44" spans="21:29" x14ac:dyDescent="0.25">
      <c r="U44" s="44"/>
      <c r="V44" s="18"/>
      <c r="W44" s="18"/>
      <c r="X44" s="21" t="s">
        <v>18</v>
      </c>
      <c r="Y44" s="45"/>
      <c r="Z44" s="20"/>
      <c r="AA44" s="20"/>
    </row>
    <row r="45" spans="21:29" x14ac:dyDescent="0.25">
      <c r="U45" s="44"/>
      <c r="V45" s="18"/>
      <c r="W45" s="18"/>
      <c r="X45" s="23"/>
      <c r="Y45" s="28"/>
      <c r="Z45" s="20"/>
      <c r="AA45" s="20"/>
    </row>
    <row r="46" spans="21:29" x14ac:dyDescent="0.25">
      <c r="U46" s="44"/>
      <c r="V46" s="111"/>
      <c r="W46" s="111"/>
      <c r="X46" s="23"/>
      <c r="Y46" s="23"/>
      <c r="Z46" s="20"/>
      <c r="AA46" s="20"/>
    </row>
    <row r="47" spans="21:29" x14ac:dyDescent="0.25">
      <c r="V47" s="40"/>
      <c r="W47" s="40"/>
    </row>
    <row r="52" spans="21:30" x14ac:dyDescent="0.25">
      <c r="U52" s="40"/>
      <c r="V52" s="40"/>
      <c r="W52" s="40"/>
      <c r="X52" s="40"/>
      <c r="Y52" s="130"/>
      <c r="Z52" s="130"/>
      <c r="AA52" s="130"/>
      <c r="AB52" s="40"/>
      <c r="AC52" s="40"/>
      <c r="AD52" s="40"/>
    </row>
    <row r="53" spans="21:30" x14ac:dyDescent="0.25">
      <c r="U53" s="41"/>
      <c r="V53" s="131"/>
      <c r="W53" s="131"/>
      <c r="X53" s="28"/>
      <c r="Y53" s="28"/>
      <c r="Z53" s="32"/>
      <c r="AA53" s="32"/>
      <c r="AB53" s="40"/>
      <c r="AC53" s="40"/>
      <c r="AD53" s="40"/>
    </row>
    <row r="54" spans="21:30" x14ac:dyDescent="0.25">
      <c r="U54" s="41"/>
      <c r="V54" s="18"/>
      <c r="W54" s="18"/>
      <c r="X54" s="28"/>
      <c r="Y54" s="28"/>
      <c r="Z54" s="32"/>
      <c r="AA54" s="32"/>
      <c r="AB54" s="40"/>
      <c r="AC54" s="40"/>
      <c r="AD54" s="40"/>
    </row>
    <row r="55" spans="21:30" x14ac:dyDescent="0.25">
      <c r="U55" s="41"/>
      <c r="V55" s="18"/>
      <c r="W55" s="18"/>
      <c r="X55" s="28"/>
      <c r="Y55" s="28"/>
      <c r="Z55" s="32"/>
      <c r="AA55" s="32"/>
      <c r="AB55" s="40"/>
      <c r="AC55" s="40"/>
      <c r="AD55" s="40"/>
    </row>
    <row r="56" spans="21:30" x14ac:dyDescent="0.25">
      <c r="U56" s="41"/>
      <c r="V56" s="18"/>
      <c r="W56" s="19"/>
      <c r="X56" s="111"/>
      <c r="Y56" s="111"/>
      <c r="Z56" s="32"/>
      <c r="AA56" s="32"/>
      <c r="AB56" s="40"/>
      <c r="AC56" s="40"/>
      <c r="AD56" s="40"/>
    </row>
    <row r="57" spans="21:30" x14ac:dyDescent="0.25">
      <c r="U57" s="41"/>
      <c r="V57" s="18"/>
      <c r="W57" s="18"/>
      <c r="X57" s="19"/>
      <c r="Y57" s="28"/>
      <c r="Z57" s="32"/>
      <c r="AA57" s="32"/>
      <c r="AB57" s="40"/>
      <c r="AC57" s="40"/>
      <c r="AD57" s="40"/>
    </row>
    <row r="58" spans="21:30" x14ac:dyDescent="0.25">
      <c r="U58" s="41"/>
      <c r="V58" s="18"/>
      <c r="W58" s="18"/>
      <c r="X58" s="28"/>
      <c r="Y58" s="28"/>
      <c r="Z58" s="32"/>
      <c r="AA58" s="32"/>
      <c r="AB58" s="40"/>
      <c r="AC58" s="40"/>
      <c r="AD58" s="40"/>
    </row>
    <row r="59" spans="21:30" x14ac:dyDescent="0.25">
      <c r="U59" s="41"/>
      <c r="V59" s="111"/>
      <c r="W59" s="111"/>
      <c r="X59" s="28"/>
      <c r="Y59" s="28"/>
      <c r="Z59" s="32"/>
      <c r="AA59" s="32"/>
      <c r="AB59" s="40"/>
      <c r="AC59" s="40"/>
      <c r="AD59" s="40"/>
    </row>
    <row r="60" spans="21:30" x14ac:dyDescent="0.25">
      <c r="U60" s="41"/>
      <c r="V60" s="18"/>
      <c r="W60" s="18"/>
      <c r="X60" s="28"/>
      <c r="Y60" s="28"/>
      <c r="Z60" s="32"/>
      <c r="AA60" s="32"/>
      <c r="AB60" s="40"/>
      <c r="AC60" s="40"/>
      <c r="AD60" s="40"/>
    </row>
    <row r="61" spans="21:30" x14ac:dyDescent="0.25">
      <c r="U61" s="41"/>
      <c r="V61" s="18"/>
      <c r="W61" s="18"/>
      <c r="X61" s="28"/>
      <c r="Y61" s="28"/>
      <c r="Z61" s="32"/>
      <c r="AA61" s="32"/>
      <c r="AB61" s="40"/>
      <c r="AC61" s="40"/>
      <c r="AD61" s="40"/>
    </row>
    <row r="62" spans="21:30" x14ac:dyDescent="0.25">
      <c r="U62" s="41"/>
      <c r="V62" s="18"/>
      <c r="W62" s="111"/>
      <c r="X62" s="111"/>
      <c r="Y62" s="28"/>
      <c r="Z62" s="129"/>
      <c r="AA62" s="129"/>
      <c r="AB62" s="40"/>
      <c r="AC62" s="40"/>
      <c r="AD62" s="40"/>
    </row>
    <row r="63" spans="21:30" x14ac:dyDescent="0.25">
      <c r="U63" s="41"/>
      <c r="V63" s="18"/>
      <c r="W63" s="117"/>
      <c r="X63" s="117"/>
      <c r="Y63" s="28"/>
      <c r="Z63" s="128"/>
      <c r="AA63" s="128"/>
      <c r="AB63" s="40"/>
      <c r="AC63" s="40"/>
      <c r="AD63" s="40"/>
    </row>
    <row r="64" spans="21:30" x14ac:dyDescent="0.25">
      <c r="U64" s="41"/>
      <c r="V64" s="18"/>
      <c r="W64" s="18"/>
      <c r="X64" s="28"/>
      <c r="Y64" s="28"/>
      <c r="Z64" s="32"/>
      <c r="AA64" s="32"/>
      <c r="AB64" s="40"/>
      <c r="AC64" s="40"/>
      <c r="AD64" s="40"/>
    </row>
    <row r="65" spans="21:30" x14ac:dyDescent="0.25">
      <c r="U65" s="41"/>
      <c r="V65" s="111"/>
      <c r="W65" s="111"/>
      <c r="X65" s="28"/>
      <c r="Y65" s="28"/>
      <c r="Z65" s="32"/>
      <c r="AA65" s="32"/>
      <c r="AB65" s="40"/>
      <c r="AC65" s="40"/>
      <c r="AD65" s="40"/>
    </row>
    <row r="66" spans="21:30" x14ac:dyDescent="0.25">
      <c r="U66" s="41"/>
      <c r="V66" s="18"/>
      <c r="W66" s="18"/>
      <c r="X66" s="28"/>
      <c r="Y66" s="28"/>
      <c r="Z66" s="32"/>
      <c r="AA66" s="32"/>
      <c r="AB66" s="40"/>
      <c r="AC66" s="40"/>
      <c r="AD66" s="40"/>
    </row>
    <row r="67" spans="21:30" x14ac:dyDescent="0.25">
      <c r="U67" s="41"/>
      <c r="V67" s="18"/>
      <c r="W67" s="18"/>
      <c r="X67" s="28"/>
      <c r="Y67" s="28"/>
      <c r="Z67" s="32"/>
      <c r="AA67" s="32"/>
      <c r="AB67" s="40"/>
      <c r="AC67" s="40"/>
      <c r="AD67" s="40"/>
    </row>
    <row r="68" spans="21:30" x14ac:dyDescent="0.25">
      <c r="U68" s="41"/>
      <c r="V68" s="18"/>
      <c r="W68" s="19"/>
      <c r="X68" s="133"/>
      <c r="Y68" s="133"/>
      <c r="Z68" s="32"/>
      <c r="AA68" s="32"/>
      <c r="AB68" s="40"/>
      <c r="AC68" s="40"/>
      <c r="AD68" s="40"/>
    </row>
    <row r="69" spans="21:30" x14ac:dyDescent="0.25">
      <c r="U69" s="41"/>
      <c r="V69" s="18"/>
      <c r="W69" s="18"/>
      <c r="X69" s="19"/>
      <c r="Y69" s="28"/>
      <c r="Z69" s="32"/>
      <c r="AA69" s="32"/>
      <c r="AB69" s="40"/>
      <c r="AC69" s="40"/>
      <c r="AD69" s="40"/>
    </row>
    <row r="70" spans="21:30" x14ac:dyDescent="0.25">
      <c r="U70" s="41"/>
      <c r="V70" s="18"/>
      <c r="W70" s="18"/>
      <c r="X70" s="28"/>
      <c r="Y70" s="28"/>
      <c r="Z70" s="32"/>
      <c r="AA70" s="32"/>
      <c r="AB70" s="40"/>
      <c r="AC70" s="40"/>
      <c r="AD70" s="40"/>
    </row>
    <row r="71" spans="21:30" x14ac:dyDescent="0.25">
      <c r="U71" s="43"/>
      <c r="V71" s="111"/>
      <c r="W71" s="111"/>
      <c r="X71" s="28"/>
      <c r="Y71" s="28"/>
      <c r="Z71" s="32"/>
      <c r="AA71" s="32"/>
      <c r="AB71" s="40"/>
      <c r="AC71" s="40"/>
      <c r="AD71" s="40"/>
    </row>
    <row r="72" spans="21:30" x14ac:dyDescent="0.25">
      <c r="U72" s="41"/>
      <c r="V72" s="40"/>
      <c r="W72" s="40"/>
      <c r="X72" s="40"/>
      <c r="Y72" s="40"/>
      <c r="Z72" s="40"/>
      <c r="AA72" s="40"/>
      <c r="AB72" s="40"/>
      <c r="AC72" s="40"/>
      <c r="AD72" s="40"/>
    </row>
    <row r="73" spans="21:30" x14ac:dyDescent="0.25">
      <c r="U73" s="41"/>
      <c r="V73" s="40"/>
      <c r="W73" s="40"/>
      <c r="X73" s="40"/>
      <c r="Y73" s="40"/>
      <c r="Z73" s="40"/>
      <c r="AA73" s="40"/>
      <c r="AB73" s="40"/>
      <c r="AC73" s="40"/>
      <c r="AD73" s="40"/>
    </row>
    <row r="74" spans="21:30" x14ac:dyDescent="0.25">
      <c r="U74" s="42"/>
      <c r="V74" s="42"/>
      <c r="W74" s="40"/>
      <c r="X74" s="40"/>
      <c r="Y74" s="130"/>
      <c r="Z74" s="130"/>
      <c r="AA74" s="40"/>
      <c r="AB74" s="130"/>
      <c r="AC74" s="130"/>
      <c r="AD74" s="40"/>
    </row>
    <row r="75" spans="21:30" x14ac:dyDescent="0.25">
      <c r="U75" s="42"/>
      <c r="V75" s="42"/>
      <c r="W75" s="40"/>
      <c r="X75" s="40"/>
      <c r="Y75" s="132"/>
      <c r="Z75" s="132"/>
      <c r="AA75" s="40"/>
      <c r="AB75" s="132"/>
      <c r="AC75" s="132"/>
      <c r="AD75" s="40"/>
    </row>
    <row r="76" spans="21:30" x14ac:dyDescent="0.25">
      <c r="U76" s="41"/>
      <c r="V76" s="40"/>
      <c r="W76" s="40"/>
      <c r="X76" s="40"/>
      <c r="Y76" s="40"/>
      <c r="Z76" s="40"/>
      <c r="AA76" s="40"/>
      <c r="AB76" s="40"/>
      <c r="AC76" s="40"/>
      <c r="AD76" s="40"/>
    </row>
    <row r="77" spans="21:30" x14ac:dyDescent="0.25">
      <c r="U77" s="41"/>
      <c r="V77" s="131"/>
      <c r="W77" s="131"/>
      <c r="X77" s="28"/>
      <c r="Y77" s="28"/>
      <c r="Z77" s="32"/>
      <c r="AA77" s="32"/>
      <c r="AB77" s="40"/>
      <c r="AC77" s="40"/>
      <c r="AD77" s="40"/>
    </row>
    <row r="78" spans="21:30" x14ac:dyDescent="0.25">
      <c r="U78" s="41"/>
      <c r="V78" s="18"/>
      <c r="W78" s="18"/>
      <c r="X78" s="28"/>
      <c r="Y78" s="28"/>
      <c r="Z78" s="32"/>
      <c r="AA78" s="32"/>
      <c r="AB78" s="40"/>
      <c r="AC78" s="40"/>
      <c r="AD78" s="40"/>
    </row>
    <row r="79" spans="21:30" x14ac:dyDescent="0.25">
      <c r="U79" s="41"/>
      <c r="V79" s="18"/>
      <c r="W79" s="18"/>
      <c r="X79" s="28"/>
      <c r="Y79" s="28"/>
      <c r="Z79" s="32"/>
      <c r="AA79" s="32"/>
      <c r="AB79" s="40"/>
      <c r="AC79" s="40"/>
      <c r="AD79" s="40"/>
    </row>
    <row r="80" spans="21:30" x14ac:dyDescent="0.25">
      <c r="U80" s="41"/>
      <c r="V80" s="18"/>
      <c r="W80" s="19"/>
      <c r="X80" s="111"/>
      <c r="Y80" s="111"/>
      <c r="Z80" s="32"/>
      <c r="AA80" s="32"/>
      <c r="AB80" s="40"/>
      <c r="AC80" s="40"/>
      <c r="AD80" s="40"/>
    </row>
    <row r="81" spans="21:30" x14ac:dyDescent="0.25">
      <c r="U81" s="41"/>
      <c r="V81" s="18"/>
      <c r="W81" s="18"/>
      <c r="X81" s="19"/>
      <c r="Y81" s="28"/>
      <c r="Z81" s="32"/>
      <c r="AA81" s="32"/>
      <c r="AB81" s="40"/>
      <c r="AC81" s="40"/>
      <c r="AD81" s="40"/>
    </row>
    <row r="82" spans="21:30" x14ac:dyDescent="0.25">
      <c r="U82" s="41"/>
      <c r="V82" s="18"/>
      <c r="W82" s="18"/>
      <c r="X82" s="28"/>
      <c r="Y82" s="28"/>
      <c r="Z82" s="32"/>
      <c r="AA82" s="32"/>
      <c r="AB82" s="40"/>
      <c r="AC82" s="40"/>
      <c r="AD82" s="40"/>
    </row>
    <row r="83" spans="21:30" x14ac:dyDescent="0.25">
      <c r="U83" s="41"/>
      <c r="V83" s="111"/>
      <c r="W83" s="111"/>
      <c r="X83" s="28"/>
      <c r="Y83" s="28"/>
      <c r="Z83" s="32"/>
      <c r="AA83" s="32"/>
      <c r="AB83" s="40"/>
      <c r="AC83" s="40"/>
      <c r="AD83" s="40"/>
    </row>
    <row r="84" spans="21:30" x14ac:dyDescent="0.25">
      <c r="U84" s="41"/>
      <c r="V84" s="18"/>
      <c r="W84" s="18"/>
      <c r="X84" s="28"/>
      <c r="Y84" s="28"/>
      <c r="Z84" s="32"/>
      <c r="AA84" s="32"/>
      <c r="AB84" s="40"/>
      <c r="AC84" s="40"/>
      <c r="AD84" s="40"/>
    </row>
    <row r="85" spans="21:30" x14ac:dyDescent="0.25">
      <c r="U85" s="41"/>
      <c r="V85" s="18"/>
      <c r="W85" s="18"/>
      <c r="X85" s="28"/>
      <c r="Y85" s="28"/>
      <c r="Z85" s="32"/>
      <c r="AA85" s="32"/>
      <c r="AB85" s="40"/>
      <c r="AC85" s="40"/>
      <c r="AD85" s="40"/>
    </row>
    <row r="86" spans="21:30" x14ac:dyDescent="0.25">
      <c r="U86" s="130"/>
      <c r="V86" s="130"/>
      <c r="W86" s="111"/>
      <c r="X86" s="111"/>
      <c r="Y86" s="28"/>
      <c r="Z86" s="129"/>
      <c r="AA86" s="129"/>
      <c r="AB86" s="40"/>
      <c r="AC86" s="40"/>
      <c r="AD86" s="40"/>
    </row>
    <row r="87" spans="21:30" x14ac:dyDescent="0.25">
      <c r="U87" s="132"/>
      <c r="V87" s="132"/>
      <c r="W87" s="117"/>
      <c r="X87" s="117"/>
      <c r="Y87" s="28"/>
      <c r="Z87" s="128"/>
      <c r="AA87" s="128"/>
      <c r="AB87" s="40"/>
      <c r="AC87" s="40"/>
      <c r="AD87" s="40"/>
    </row>
    <row r="88" spans="21:30" x14ac:dyDescent="0.25">
      <c r="U88" s="41"/>
      <c r="V88" s="18"/>
      <c r="W88" s="18"/>
      <c r="X88" s="28"/>
      <c r="Y88" s="28"/>
      <c r="Z88" s="32"/>
      <c r="AA88" s="32"/>
      <c r="AB88" s="40"/>
      <c r="AC88" s="40"/>
      <c r="AD88" s="40"/>
    </row>
    <row r="89" spans="21:30" x14ac:dyDescent="0.25">
      <c r="U89" s="41"/>
      <c r="V89" s="111"/>
      <c r="W89" s="111"/>
      <c r="X89" s="28"/>
      <c r="Y89" s="28"/>
      <c r="Z89" s="32"/>
      <c r="AA89" s="32"/>
      <c r="AB89" s="40"/>
      <c r="AC89" s="40"/>
      <c r="AD89" s="40"/>
    </row>
    <row r="90" spans="21:30" x14ac:dyDescent="0.25">
      <c r="U90" s="41"/>
      <c r="V90" s="18"/>
      <c r="W90" s="18"/>
      <c r="X90" s="28"/>
      <c r="Y90" s="28"/>
      <c r="Z90" s="32"/>
      <c r="AA90" s="32"/>
      <c r="AB90" s="40"/>
      <c r="AC90" s="40"/>
      <c r="AD90" s="40"/>
    </row>
    <row r="91" spans="21:30" x14ac:dyDescent="0.25">
      <c r="U91" s="41"/>
      <c r="V91" s="18"/>
      <c r="W91" s="18"/>
      <c r="X91" s="28"/>
      <c r="Y91" s="28"/>
      <c r="Z91" s="32"/>
      <c r="AA91" s="32"/>
      <c r="AB91" s="40"/>
      <c r="AC91" s="40"/>
      <c r="AD91" s="40"/>
    </row>
    <row r="92" spans="21:30" x14ac:dyDescent="0.25">
      <c r="U92" s="41"/>
      <c r="V92" s="18"/>
      <c r="W92" s="19"/>
      <c r="X92" s="133"/>
      <c r="Y92" s="133"/>
      <c r="Z92" s="32"/>
      <c r="AA92" s="32"/>
      <c r="AB92" s="40"/>
      <c r="AC92" s="40"/>
      <c r="AD92" s="40"/>
    </row>
    <row r="93" spans="21:30" x14ac:dyDescent="0.25">
      <c r="U93" s="41"/>
      <c r="V93" s="18"/>
      <c r="W93" s="18"/>
      <c r="X93" s="19"/>
      <c r="Y93" s="28"/>
      <c r="Z93" s="32"/>
      <c r="AA93" s="32"/>
      <c r="AB93" s="40"/>
      <c r="AC93" s="40"/>
      <c r="AD93" s="40"/>
    </row>
    <row r="94" spans="21:30" x14ac:dyDescent="0.25">
      <c r="U94" s="41"/>
      <c r="V94" s="18"/>
      <c r="W94" s="18"/>
      <c r="X94" s="28"/>
      <c r="Y94" s="28"/>
      <c r="Z94" s="32"/>
      <c r="AA94" s="32"/>
      <c r="AB94" s="40"/>
      <c r="AC94" s="40"/>
      <c r="AD94" s="40"/>
    </row>
    <row r="95" spans="21:30" x14ac:dyDescent="0.25">
      <c r="U95" s="41"/>
      <c r="V95" s="111"/>
      <c r="W95" s="111"/>
      <c r="X95" s="28"/>
      <c r="Y95" s="28"/>
      <c r="Z95" s="32"/>
      <c r="AA95" s="32"/>
      <c r="AB95" s="40"/>
      <c r="AC95" s="40"/>
      <c r="AD95" s="40"/>
    </row>
    <row r="96" spans="21:30" x14ac:dyDescent="0.25">
      <c r="U96" s="40"/>
      <c r="V96" s="40"/>
      <c r="W96" s="40"/>
      <c r="X96" s="40"/>
      <c r="Y96" s="40"/>
      <c r="Z96" s="40"/>
      <c r="AA96" s="40"/>
      <c r="AB96" s="40"/>
      <c r="AC96" s="40"/>
      <c r="AD96" s="40"/>
    </row>
  </sheetData>
  <mergeCells count="61">
    <mergeCell ref="Y3:AA3"/>
    <mergeCell ref="M4:O4"/>
    <mergeCell ref="V4:W4"/>
    <mergeCell ref="X7:Y7"/>
    <mergeCell ref="B1:D1"/>
    <mergeCell ref="B3:D3"/>
    <mergeCell ref="E3:G3"/>
    <mergeCell ref="H3:J3"/>
    <mergeCell ref="M3:O3"/>
    <mergeCell ref="M14:O14"/>
    <mergeCell ref="W14:X14"/>
    <mergeCell ref="Z14:AA14"/>
    <mergeCell ref="M15:O15"/>
    <mergeCell ref="V16:W16"/>
    <mergeCell ref="V10:W10"/>
    <mergeCell ref="W13:X13"/>
    <mergeCell ref="AB25:AC25"/>
    <mergeCell ref="U26:V26"/>
    <mergeCell ref="Y26:Z26"/>
    <mergeCell ref="Z13:AA13"/>
    <mergeCell ref="X19:Y19"/>
    <mergeCell ref="W38:X38"/>
    <mergeCell ref="Z38:AA38"/>
    <mergeCell ref="V22:W22"/>
    <mergeCell ref="U25:V25"/>
    <mergeCell ref="Y25:Z25"/>
    <mergeCell ref="V28:W28"/>
    <mergeCell ref="X31:Y31"/>
    <mergeCell ref="V34:W34"/>
    <mergeCell ref="W37:X37"/>
    <mergeCell ref="Z37:AA37"/>
    <mergeCell ref="V65:W65"/>
    <mergeCell ref="V40:W40"/>
    <mergeCell ref="X43:Y43"/>
    <mergeCell ref="V46:W46"/>
    <mergeCell ref="Y52:AA52"/>
    <mergeCell ref="V53:W53"/>
    <mergeCell ref="X56:Y56"/>
    <mergeCell ref="V59:W59"/>
    <mergeCell ref="W62:X62"/>
    <mergeCell ref="Z62:AA62"/>
    <mergeCell ref="W63:X63"/>
    <mergeCell ref="Z63:AA63"/>
    <mergeCell ref="X68:Y68"/>
    <mergeCell ref="V71:W71"/>
    <mergeCell ref="AB74:AC74"/>
    <mergeCell ref="Y75:Z75"/>
    <mergeCell ref="AB75:AC75"/>
    <mergeCell ref="Z87:AA87"/>
    <mergeCell ref="V89:W89"/>
    <mergeCell ref="Z86:AA86"/>
    <mergeCell ref="Y74:Z74"/>
    <mergeCell ref="V95:W95"/>
    <mergeCell ref="V77:W77"/>
    <mergeCell ref="X80:Y80"/>
    <mergeCell ref="V83:W83"/>
    <mergeCell ref="U86:V86"/>
    <mergeCell ref="W86:X86"/>
    <mergeCell ref="U87:V87"/>
    <mergeCell ref="W87:X87"/>
    <mergeCell ref="X92:Y92"/>
  </mergeCells>
  <conditionalFormatting sqref="V4 V10 V16 V22">
    <cfRule type="expression" dxfId="219" priority="15" stopIfTrue="1">
      <formula>OR(AND(V4&lt;&gt;"Bye",V5="Bye"),W4=$G$5)</formula>
    </cfRule>
    <cfRule type="expression" dxfId="218" priority="16" stopIfTrue="1">
      <formula>W5=$G$5</formula>
    </cfRule>
  </conditionalFormatting>
  <conditionalFormatting sqref="V5 V11 V17">
    <cfRule type="expression" dxfId="217" priority="13" stopIfTrue="1">
      <formula>OR(AND(V5&lt;&gt;"Bye",V4="Bye"),W5=$G$5)</formula>
    </cfRule>
    <cfRule type="expression" dxfId="216" priority="14" stopIfTrue="1">
      <formula>W4=$G$5</formula>
    </cfRule>
  </conditionalFormatting>
  <conditionalFormatting sqref="V28 V34 V40 V46">
    <cfRule type="expression" dxfId="215" priority="11" stopIfTrue="1">
      <formula>OR(AND(V28&lt;&gt;"Bye",V29="Bye"),W28=$G$5)</formula>
    </cfRule>
    <cfRule type="expression" dxfId="214" priority="12" stopIfTrue="1">
      <formula>W29=$G$5</formula>
    </cfRule>
  </conditionalFormatting>
  <conditionalFormatting sqref="V29 V35 V41">
    <cfRule type="expression" dxfId="213" priority="9" stopIfTrue="1">
      <formula>OR(AND(V29&lt;&gt;"Bye",V28="Bye"),W29=$G$5)</formula>
    </cfRule>
    <cfRule type="expression" dxfId="212" priority="10" stopIfTrue="1">
      <formula>W28=$G$5</formula>
    </cfRule>
  </conditionalFormatting>
  <conditionalFormatting sqref="V53 V59 V65 V71">
    <cfRule type="expression" dxfId="211" priority="7" stopIfTrue="1">
      <formula>OR(AND(V53&lt;&gt;"Bye",V54="Bye"),W53=$G$5)</formula>
    </cfRule>
    <cfRule type="expression" dxfId="210" priority="8" stopIfTrue="1">
      <formula>W54=$G$5</formula>
    </cfRule>
  </conditionalFormatting>
  <conditionalFormatting sqref="V54 V60 V66">
    <cfRule type="expression" dxfId="209" priority="5" stopIfTrue="1">
      <formula>OR(AND(V54&lt;&gt;"Bye",V53="Bye"),W54=$G$5)</formula>
    </cfRule>
    <cfRule type="expression" dxfId="208" priority="6" stopIfTrue="1">
      <formula>W53=$G$5</formula>
    </cfRule>
  </conditionalFormatting>
  <conditionalFormatting sqref="V77 V83 V89 V95">
    <cfRule type="expression" dxfId="207" priority="3" stopIfTrue="1">
      <formula>OR(AND(V77&lt;&gt;"Bye",V78="Bye"),W77=$G$5)</formula>
    </cfRule>
    <cfRule type="expression" dxfId="206" priority="4" stopIfTrue="1">
      <formula>W78=$G$5</formula>
    </cfRule>
  </conditionalFormatting>
  <conditionalFormatting sqref="V78 V84 V90">
    <cfRule type="expression" dxfId="205" priority="1" stopIfTrue="1">
      <formula>OR(AND(V78&lt;&gt;"Bye",V77="Bye"),W78=$G$5)</formula>
    </cfRule>
    <cfRule type="expression" dxfId="204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8" scale="3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3"/>
  <sheetViews>
    <sheetView topLeftCell="B1" workbookViewId="0">
      <selection sqref="A1:A1048576"/>
    </sheetView>
  </sheetViews>
  <sheetFormatPr defaultRowHeight="15" x14ac:dyDescent="0.25"/>
  <cols>
    <col min="1" max="1" width="0" style="39" hidden="1" customWidth="1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hidden="1" customWidth="1"/>
  </cols>
  <sheetData>
    <row r="1" spans="1:31" ht="21" x14ac:dyDescent="0.35">
      <c r="A1" s="68"/>
      <c r="B1" s="137" t="s">
        <v>71</v>
      </c>
      <c r="C1" s="137"/>
      <c r="D1" s="13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1" x14ac:dyDescent="0.25">
      <c r="A2" s="44"/>
      <c r="B2" s="38"/>
      <c r="C2" s="44"/>
      <c r="D2" s="38"/>
      <c r="E2" s="64"/>
      <c r="F2" s="64"/>
      <c r="G2" s="64"/>
      <c r="H2" s="64"/>
      <c r="I2" s="64"/>
      <c r="J2" s="64"/>
      <c r="K2" s="63"/>
      <c r="L2" s="66"/>
      <c r="M2" s="64"/>
      <c r="N2" s="64"/>
      <c r="O2" s="64"/>
      <c r="P2" s="64"/>
      <c r="Q2" s="64"/>
      <c r="R2" s="64"/>
      <c r="S2" s="64"/>
    </row>
    <row r="3" spans="1:31" x14ac:dyDescent="0.25">
      <c r="A3" s="44"/>
      <c r="B3" s="135" t="s">
        <v>0</v>
      </c>
      <c r="C3" s="135"/>
      <c r="D3" s="135"/>
      <c r="E3" s="138" t="s">
        <v>1</v>
      </c>
      <c r="F3" s="138"/>
      <c r="G3" s="138"/>
      <c r="H3" s="138" t="s">
        <v>2</v>
      </c>
      <c r="I3" s="138"/>
      <c r="J3" s="138"/>
      <c r="K3" s="63"/>
      <c r="L3" s="65" t="s">
        <v>3</v>
      </c>
      <c r="M3" s="139"/>
      <c r="N3" s="139"/>
      <c r="O3" s="139"/>
      <c r="P3" s="64"/>
      <c r="Q3" s="64"/>
      <c r="R3" s="64"/>
      <c r="S3" s="64"/>
      <c r="U3" s="41"/>
      <c r="V3" s="44"/>
      <c r="W3" s="44"/>
      <c r="X3" s="44"/>
      <c r="Y3" s="135" t="s">
        <v>72</v>
      </c>
      <c r="Z3" s="135"/>
      <c r="AA3" s="135"/>
      <c r="AB3" s="44"/>
      <c r="AC3" s="44"/>
      <c r="AD3" s="44"/>
      <c r="AE3" s="44"/>
    </row>
    <row r="4" spans="1:31" x14ac:dyDescent="0.25">
      <c r="A4" s="58" t="s">
        <v>4</v>
      </c>
      <c r="B4" s="57" t="s">
        <v>5</v>
      </c>
      <c r="C4" s="58" t="s">
        <v>6</v>
      </c>
      <c r="D4" s="57" t="s">
        <v>7</v>
      </c>
      <c r="E4" s="55" t="s">
        <v>5</v>
      </c>
      <c r="F4" s="55" t="s">
        <v>8</v>
      </c>
      <c r="G4" s="55" t="s">
        <v>7</v>
      </c>
      <c r="H4" s="55" t="s">
        <v>5</v>
      </c>
      <c r="I4" s="55" t="s">
        <v>8</v>
      </c>
      <c r="J4" s="55" t="s">
        <v>7</v>
      </c>
      <c r="K4" s="63"/>
      <c r="L4" s="55" t="s">
        <v>9</v>
      </c>
      <c r="M4" s="136" t="s">
        <v>10</v>
      </c>
      <c r="N4" s="136"/>
      <c r="O4" s="136"/>
      <c r="P4" s="62" t="s">
        <v>11</v>
      </c>
      <c r="Q4" s="55" t="s">
        <v>12</v>
      </c>
      <c r="R4" s="55" t="s">
        <v>13</v>
      </c>
      <c r="S4" s="55" t="s">
        <v>4</v>
      </c>
      <c r="U4" s="43"/>
      <c r="V4" s="131"/>
      <c r="W4" s="131"/>
      <c r="X4" s="21"/>
      <c r="Y4" s="21"/>
      <c r="Z4" s="69"/>
      <c r="AA4" s="69"/>
      <c r="AB4" s="44"/>
      <c r="AC4" s="44"/>
      <c r="AD4" s="44"/>
      <c r="AE4" s="44"/>
    </row>
    <row r="5" spans="1:31" x14ac:dyDescent="0.25">
      <c r="A5" s="44">
        <v>1</v>
      </c>
      <c r="B5" s="57" t="str">
        <f>L5</f>
        <v>Fridrichová Adéla</v>
      </c>
      <c r="C5" s="58" t="s">
        <v>6</v>
      </c>
      <c r="D5" s="57" t="str">
        <f>L9</f>
        <v>Jelínková Apolena</v>
      </c>
      <c r="E5" s="55">
        <v>2</v>
      </c>
      <c r="F5" s="55" t="s">
        <v>8</v>
      </c>
      <c r="G5" s="56">
        <v>0</v>
      </c>
      <c r="H5" s="55">
        <v>22</v>
      </c>
      <c r="I5" s="55" t="s">
        <v>8</v>
      </c>
      <c r="J5" s="55">
        <v>6</v>
      </c>
      <c r="K5" s="38"/>
      <c r="L5" s="37" t="s">
        <v>73</v>
      </c>
      <c r="M5" s="58">
        <f>SUM(H5,H8,H10,H13)</f>
        <v>81</v>
      </c>
      <c r="N5" s="44" t="s">
        <v>8</v>
      </c>
      <c r="O5" s="58">
        <f>SUM(J5,J8,J10,J13)</f>
        <v>49</v>
      </c>
      <c r="P5" s="58">
        <f>M5-O5</f>
        <v>32</v>
      </c>
      <c r="Q5" s="58">
        <f>SUM(E5,E8,E10,E13)</f>
        <v>6</v>
      </c>
      <c r="R5" s="58">
        <f>Q5+(P5/100)</f>
        <v>6.32</v>
      </c>
      <c r="S5" s="58">
        <f>RANK(R5,$R$5:$R$9,0)</f>
        <v>2</v>
      </c>
      <c r="U5" s="41"/>
      <c r="V5" s="19"/>
      <c r="W5" s="19"/>
      <c r="X5" s="21"/>
      <c r="Y5" s="21"/>
      <c r="Z5" s="69"/>
      <c r="AA5" s="69"/>
      <c r="AB5" s="44"/>
      <c r="AC5" s="44"/>
      <c r="AD5" s="44"/>
      <c r="AE5" s="44"/>
    </row>
    <row r="6" spans="1:31" x14ac:dyDescent="0.25">
      <c r="A6" s="44">
        <v>2</v>
      </c>
      <c r="B6" s="57" t="str">
        <f>L6</f>
        <v>Brožová Eva</v>
      </c>
      <c r="C6" s="58" t="s">
        <v>6</v>
      </c>
      <c r="D6" s="57" t="str">
        <f>L8</f>
        <v>Czajová Tereza</v>
      </c>
      <c r="E6" s="55">
        <v>0</v>
      </c>
      <c r="F6" s="55" t="s">
        <v>8</v>
      </c>
      <c r="G6" s="55">
        <v>2</v>
      </c>
      <c r="H6" s="55">
        <v>12</v>
      </c>
      <c r="I6" s="55" t="s">
        <v>8</v>
      </c>
      <c r="J6" s="55">
        <v>22</v>
      </c>
      <c r="K6" s="38"/>
      <c r="L6" s="37" t="s">
        <v>77</v>
      </c>
      <c r="M6" s="58">
        <f>SUM(H6,H9,H11,J13)</f>
        <v>65</v>
      </c>
      <c r="N6" s="58" t="s">
        <v>8</v>
      </c>
      <c r="O6" s="58">
        <f>SUM(J6,J9,H13,J11)</f>
        <v>71</v>
      </c>
      <c r="P6" s="58">
        <f t="shared" ref="P6:P9" si="0">M6-O6</f>
        <v>-6</v>
      </c>
      <c r="Q6" s="58">
        <f>SUM(E6,E9,E11,G13)</f>
        <v>4</v>
      </c>
      <c r="R6" s="58">
        <f t="shared" ref="R6:R9" si="1">Q6+(P6/100)</f>
        <v>3.94</v>
      </c>
      <c r="S6" s="58">
        <f t="shared" ref="S6:S9" si="2">RANK(R6,$R$5:$R$9,0)</f>
        <v>3</v>
      </c>
      <c r="U6" s="41"/>
      <c r="V6" s="19"/>
      <c r="W6" s="19"/>
      <c r="X6" s="21"/>
      <c r="Y6" s="21"/>
      <c r="Z6" s="69"/>
      <c r="AA6" s="69"/>
      <c r="AB6" s="44"/>
      <c r="AC6" s="44"/>
      <c r="AD6" s="44"/>
      <c r="AE6" s="44"/>
    </row>
    <row r="7" spans="1:31" x14ac:dyDescent="0.25">
      <c r="A7" s="44">
        <v>35</v>
      </c>
      <c r="B7" s="57" t="str">
        <f>L7</f>
        <v>Kocmanová Kristýna</v>
      </c>
      <c r="C7" s="58" t="s">
        <v>6</v>
      </c>
      <c r="D7" s="57" t="str">
        <f>L9</f>
        <v>Jelínková Apolena</v>
      </c>
      <c r="E7" s="55">
        <v>0</v>
      </c>
      <c r="F7" s="55" t="s">
        <v>8</v>
      </c>
      <c r="G7" s="55">
        <v>2</v>
      </c>
      <c r="H7" s="55">
        <v>11</v>
      </c>
      <c r="I7" s="55" t="s">
        <v>8</v>
      </c>
      <c r="J7" s="55">
        <v>22</v>
      </c>
      <c r="K7" s="38"/>
      <c r="L7" s="37" t="s">
        <v>45</v>
      </c>
      <c r="M7" s="58">
        <f>SUM(H14,H7,J10,J11)</f>
        <v>48</v>
      </c>
      <c r="N7" s="58" t="s">
        <v>8</v>
      </c>
      <c r="O7" s="58">
        <f>SUM(J7,J14,H11,H10)</f>
        <v>88</v>
      </c>
      <c r="P7" s="58">
        <f t="shared" si="0"/>
        <v>-40</v>
      </c>
      <c r="Q7" s="58">
        <f>SUM(E7,E14,G11,G10)</f>
        <v>0</v>
      </c>
      <c r="R7" s="58">
        <f t="shared" si="1"/>
        <v>-0.4</v>
      </c>
      <c r="S7" s="58">
        <f t="shared" si="2"/>
        <v>5</v>
      </c>
      <c r="U7" s="41"/>
      <c r="V7" s="19"/>
      <c r="W7" s="41" t="s">
        <v>17</v>
      </c>
      <c r="X7" s="140" t="str">
        <f>L8</f>
        <v>Czajová Tereza</v>
      </c>
      <c r="Y7" s="140"/>
      <c r="Z7" s="69"/>
      <c r="AA7" s="69"/>
      <c r="AB7" s="44"/>
      <c r="AC7" s="44"/>
      <c r="AD7" s="44"/>
      <c r="AE7" s="44"/>
    </row>
    <row r="8" spans="1:31" x14ac:dyDescent="0.25">
      <c r="A8" s="44">
        <v>36</v>
      </c>
      <c r="B8" s="57" t="str">
        <f>L5</f>
        <v>Fridrichová Adéla</v>
      </c>
      <c r="C8" s="58" t="s">
        <v>6</v>
      </c>
      <c r="D8" s="57" t="str">
        <f>L8</f>
        <v>Czajová Tereza</v>
      </c>
      <c r="E8" s="55">
        <v>0</v>
      </c>
      <c r="F8" s="55" t="s">
        <v>8</v>
      </c>
      <c r="G8" s="55">
        <v>2</v>
      </c>
      <c r="H8" s="55">
        <v>15</v>
      </c>
      <c r="I8" s="55" t="s">
        <v>8</v>
      </c>
      <c r="J8" s="55">
        <v>22</v>
      </c>
      <c r="K8" s="38"/>
      <c r="L8" s="37" t="s">
        <v>57</v>
      </c>
      <c r="M8" s="58">
        <f>SUM(H12,J6,J8,J14)</f>
        <v>88</v>
      </c>
      <c r="N8" s="58" t="s">
        <v>8</v>
      </c>
      <c r="O8" s="58">
        <f>SUM(H6,H8,H14,J12)</f>
        <v>50</v>
      </c>
      <c r="P8" s="58">
        <f t="shared" si="0"/>
        <v>38</v>
      </c>
      <c r="Q8" s="58">
        <f>SUM(E12,G6,G8,G14)</f>
        <v>8</v>
      </c>
      <c r="R8" s="58">
        <f t="shared" si="1"/>
        <v>8.3800000000000008</v>
      </c>
      <c r="S8" s="58">
        <f t="shared" si="2"/>
        <v>1</v>
      </c>
      <c r="U8" s="41"/>
      <c r="V8" s="19"/>
      <c r="W8" s="19"/>
      <c r="X8" s="21"/>
      <c r="Y8" s="70"/>
      <c r="Z8" s="69"/>
      <c r="AA8" s="69"/>
      <c r="AB8" s="44"/>
      <c r="AC8" s="44"/>
      <c r="AD8" s="44"/>
      <c r="AE8" s="44"/>
    </row>
    <row r="9" spans="1:31" x14ac:dyDescent="0.25">
      <c r="A9" s="44">
        <v>109</v>
      </c>
      <c r="B9" s="57" t="str">
        <f>L6</f>
        <v>Brožová Eva</v>
      </c>
      <c r="C9" s="58" t="s">
        <v>6</v>
      </c>
      <c r="D9" s="57" t="str">
        <f>L9</f>
        <v>Jelínková Apolena</v>
      </c>
      <c r="E9" s="55">
        <v>2</v>
      </c>
      <c r="F9" s="55" t="s">
        <v>8</v>
      </c>
      <c r="G9" s="55">
        <v>0</v>
      </c>
      <c r="H9" s="55">
        <v>22</v>
      </c>
      <c r="I9" s="55" t="s">
        <v>8</v>
      </c>
      <c r="J9" s="55">
        <v>12</v>
      </c>
      <c r="K9" s="38"/>
      <c r="L9" s="37" t="s">
        <v>15</v>
      </c>
      <c r="M9" s="58">
        <f>SUM(J5,J7,J9,J12)</f>
        <v>53</v>
      </c>
      <c r="N9" s="58" t="s">
        <v>8</v>
      </c>
      <c r="O9" s="58">
        <f>SUM(H5,H7,H9,H12)</f>
        <v>77</v>
      </c>
      <c r="P9" s="58">
        <f t="shared" si="0"/>
        <v>-24</v>
      </c>
      <c r="Q9" s="58">
        <f>SUM(G5,G7,G9,G12)</f>
        <v>2</v>
      </c>
      <c r="R9" s="58">
        <f t="shared" si="1"/>
        <v>1.76</v>
      </c>
      <c r="S9" s="58">
        <f t="shared" si="2"/>
        <v>4</v>
      </c>
      <c r="U9" s="41"/>
      <c r="V9" s="19"/>
      <c r="W9" s="19"/>
      <c r="X9" s="21"/>
      <c r="Y9" s="71"/>
      <c r="Z9" s="69"/>
      <c r="AA9" s="69"/>
      <c r="AB9" s="44"/>
      <c r="AC9" s="44"/>
      <c r="AD9" s="44"/>
      <c r="AE9" s="44"/>
    </row>
    <row r="10" spans="1:31" x14ac:dyDescent="0.25">
      <c r="A10" s="44">
        <v>110</v>
      </c>
      <c r="B10" s="57" t="str">
        <f>L5</f>
        <v>Fridrichová Adéla</v>
      </c>
      <c r="C10" s="58" t="s">
        <v>6</v>
      </c>
      <c r="D10" s="57" t="str">
        <f>L7</f>
        <v>Kocmanová Kristýna</v>
      </c>
      <c r="E10" s="55">
        <v>2</v>
      </c>
      <c r="F10" s="55" t="s">
        <v>8</v>
      </c>
      <c r="G10" s="55">
        <v>0</v>
      </c>
      <c r="H10" s="55">
        <v>22</v>
      </c>
      <c r="I10" s="55" t="s">
        <v>8</v>
      </c>
      <c r="J10" s="55">
        <v>12</v>
      </c>
      <c r="K10" s="38"/>
      <c r="L10" s="59"/>
      <c r="M10" s="60">
        <f>SUM(M5:M9)</f>
        <v>335</v>
      </c>
      <c r="N10" s="61">
        <f>M10-O10</f>
        <v>0</v>
      </c>
      <c r="O10" s="60">
        <f>SUM(O5:O9)</f>
        <v>335</v>
      </c>
      <c r="P10" s="44"/>
      <c r="Q10" s="44"/>
      <c r="R10" s="44"/>
      <c r="S10" s="44"/>
      <c r="U10" s="41"/>
      <c r="V10" s="131"/>
      <c r="W10" s="131"/>
      <c r="X10" s="21"/>
      <c r="Y10" s="71"/>
      <c r="Z10" s="69"/>
      <c r="AA10" s="69"/>
      <c r="AB10" s="44"/>
      <c r="AC10" s="44"/>
      <c r="AD10" s="44"/>
      <c r="AE10" s="44"/>
    </row>
    <row r="11" spans="1:31" x14ac:dyDescent="0.25">
      <c r="A11" s="44">
        <v>184</v>
      </c>
      <c r="B11" s="57" t="str">
        <f>L6</f>
        <v>Brožová Eva</v>
      </c>
      <c r="C11" s="58" t="s">
        <v>6</v>
      </c>
      <c r="D11" s="57" t="str">
        <f>L7</f>
        <v>Kocmanová Kristýna</v>
      </c>
      <c r="E11" s="55">
        <v>2</v>
      </c>
      <c r="F11" s="55" t="s">
        <v>8</v>
      </c>
      <c r="G11" s="55">
        <v>0</v>
      </c>
      <c r="H11" s="55">
        <v>22</v>
      </c>
      <c r="I11" s="55" t="s">
        <v>8</v>
      </c>
      <c r="J11" s="55">
        <v>15</v>
      </c>
      <c r="K11" s="38"/>
      <c r="L11" s="59"/>
      <c r="M11" s="44"/>
      <c r="N11" s="44"/>
      <c r="O11" s="44"/>
      <c r="P11" s="44"/>
      <c r="Q11" s="44"/>
      <c r="R11" s="44"/>
      <c r="S11" s="44"/>
      <c r="U11" s="41"/>
      <c r="V11" s="19"/>
      <c r="W11" s="19"/>
      <c r="X11" s="19"/>
      <c r="Y11" s="71"/>
      <c r="Z11" s="69"/>
      <c r="AA11" s="69"/>
      <c r="AB11" s="44"/>
      <c r="AC11" s="44"/>
      <c r="AD11" s="44"/>
      <c r="AE11" s="44"/>
    </row>
    <row r="12" spans="1:31" x14ac:dyDescent="0.25">
      <c r="A12" s="44">
        <v>185</v>
      </c>
      <c r="B12" s="57" t="str">
        <f>L8</f>
        <v>Czajová Tereza</v>
      </c>
      <c r="C12" s="58" t="s">
        <v>6</v>
      </c>
      <c r="D12" s="57" t="str">
        <f>L9</f>
        <v>Jelínková Apolena</v>
      </c>
      <c r="E12" s="55">
        <v>2</v>
      </c>
      <c r="F12" s="55" t="s">
        <v>8</v>
      </c>
      <c r="G12" s="55">
        <v>0</v>
      </c>
      <c r="H12" s="55">
        <v>22</v>
      </c>
      <c r="I12" s="55" t="s">
        <v>8</v>
      </c>
      <c r="J12" s="55">
        <v>13</v>
      </c>
      <c r="K12" s="38"/>
      <c r="L12" s="59"/>
      <c r="M12" s="44"/>
      <c r="N12" s="44"/>
      <c r="O12" s="44"/>
      <c r="P12" s="44"/>
      <c r="Q12" s="44"/>
      <c r="R12" s="44"/>
      <c r="S12" s="44"/>
      <c r="U12" s="41"/>
      <c r="V12" s="21"/>
      <c r="W12" s="19"/>
      <c r="X12" s="19"/>
      <c r="Y12" s="71"/>
      <c r="Z12" s="69"/>
      <c r="AA12" s="69"/>
      <c r="AB12" s="44"/>
      <c r="AC12" s="44"/>
      <c r="AD12" s="44"/>
      <c r="AE12" s="44"/>
    </row>
    <row r="13" spans="1:31" x14ac:dyDescent="0.25">
      <c r="A13" s="44">
        <v>236</v>
      </c>
      <c r="B13" s="57" t="str">
        <f>L5</f>
        <v>Fridrichová Adéla</v>
      </c>
      <c r="C13" s="58" t="s">
        <v>6</v>
      </c>
      <c r="D13" s="57" t="str">
        <f>L6</f>
        <v>Brožová Eva</v>
      </c>
      <c r="E13" s="55">
        <v>2</v>
      </c>
      <c r="F13" s="55" t="s">
        <v>8</v>
      </c>
      <c r="G13" s="55">
        <v>0</v>
      </c>
      <c r="H13" s="55">
        <v>22</v>
      </c>
      <c r="I13" s="55" t="s">
        <v>8</v>
      </c>
      <c r="J13" s="55">
        <v>9</v>
      </c>
      <c r="K13" s="38"/>
      <c r="L13" s="38"/>
      <c r="M13" s="38"/>
      <c r="N13" s="38"/>
      <c r="O13" s="38"/>
      <c r="P13" s="38"/>
      <c r="Q13" s="38"/>
      <c r="R13" s="38"/>
      <c r="S13" s="38"/>
      <c r="U13" s="132"/>
      <c r="V13" s="132"/>
      <c r="W13" s="131"/>
      <c r="X13" s="131"/>
      <c r="Y13" s="19"/>
      <c r="Z13" s="141" t="str">
        <f>X7</f>
        <v>Czajová Tereza</v>
      </c>
      <c r="AA13" s="153"/>
      <c r="AB13" s="44"/>
      <c r="AC13" s="44"/>
      <c r="AD13" s="44"/>
      <c r="AE13" s="44"/>
    </row>
    <row r="14" spans="1:31" x14ac:dyDescent="0.25">
      <c r="A14" s="44">
        <v>237</v>
      </c>
      <c r="B14" s="57" t="str">
        <f>L7</f>
        <v>Kocmanová Kristýna</v>
      </c>
      <c r="C14" s="58" t="s">
        <v>6</v>
      </c>
      <c r="D14" s="57" t="str">
        <f>L8</f>
        <v>Czajová Tereza</v>
      </c>
      <c r="E14" s="55">
        <v>0</v>
      </c>
      <c r="F14" s="55" t="s">
        <v>8</v>
      </c>
      <c r="G14" s="55">
        <v>2</v>
      </c>
      <c r="H14" s="55">
        <v>10</v>
      </c>
      <c r="I14" s="55" t="s">
        <v>8</v>
      </c>
      <c r="J14" s="55">
        <v>22</v>
      </c>
      <c r="K14" s="38"/>
      <c r="L14" s="65" t="s">
        <v>47</v>
      </c>
      <c r="M14" s="139"/>
      <c r="N14" s="139"/>
      <c r="O14" s="139"/>
      <c r="P14" s="64"/>
      <c r="Q14" s="64"/>
      <c r="R14" s="64"/>
      <c r="S14" s="64"/>
      <c r="U14" s="132"/>
      <c r="V14" s="132"/>
      <c r="W14" s="117"/>
      <c r="X14" s="117"/>
      <c r="Y14" s="71"/>
      <c r="Z14" s="155"/>
      <c r="AA14" s="156"/>
      <c r="AB14" s="44"/>
      <c r="AC14" s="44"/>
      <c r="AD14" s="44"/>
      <c r="AE14" s="44"/>
    </row>
    <row r="15" spans="1:31" x14ac:dyDescent="0.25">
      <c r="A15" s="44"/>
      <c r="B15" s="40"/>
      <c r="C15" s="41"/>
      <c r="D15" s="40"/>
      <c r="E15" s="43"/>
      <c r="F15" s="43"/>
      <c r="G15" s="43"/>
      <c r="H15" s="43"/>
      <c r="I15" s="43"/>
      <c r="J15" s="43"/>
      <c r="K15" s="53"/>
      <c r="L15" s="55" t="s">
        <v>9</v>
      </c>
      <c r="M15" s="136" t="s">
        <v>10</v>
      </c>
      <c r="N15" s="136"/>
      <c r="O15" s="136"/>
      <c r="P15" s="62" t="s">
        <v>11</v>
      </c>
      <c r="Q15" s="55" t="s">
        <v>12</v>
      </c>
      <c r="R15" s="55" t="s">
        <v>13</v>
      </c>
      <c r="S15" s="55" t="s">
        <v>4</v>
      </c>
      <c r="U15" s="41"/>
      <c r="V15" s="21"/>
      <c r="W15" s="21"/>
      <c r="X15" s="21"/>
      <c r="Y15" s="71"/>
      <c r="Z15" s="72"/>
      <c r="AA15" s="73"/>
      <c r="AB15" s="44"/>
      <c r="AC15" s="44"/>
      <c r="AD15" s="44"/>
      <c r="AE15" s="44"/>
    </row>
    <row r="16" spans="1:31" x14ac:dyDescent="0.25">
      <c r="A16" s="44">
        <v>3</v>
      </c>
      <c r="B16" s="57" t="str">
        <f>L16</f>
        <v>Portová Anna</v>
      </c>
      <c r="C16" s="58" t="s">
        <v>6</v>
      </c>
      <c r="D16" s="57" t="str">
        <f>L20</f>
        <v>Kalkušová Karolína</v>
      </c>
      <c r="E16" s="55">
        <v>0</v>
      </c>
      <c r="F16" s="55" t="s">
        <v>8</v>
      </c>
      <c r="G16" s="56">
        <v>2</v>
      </c>
      <c r="H16" s="55">
        <v>5</v>
      </c>
      <c r="I16" s="55" t="s">
        <v>8</v>
      </c>
      <c r="J16" s="55">
        <v>22</v>
      </c>
      <c r="K16" s="38"/>
      <c r="L16" s="37" t="s">
        <v>74</v>
      </c>
      <c r="M16" s="58">
        <f>SUM(H16,H19,H21,H24)</f>
        <v>71</v>
      </c>
      <c r="N16" s="44" t="s">
        <v>8</v>
      </c>
      <c r="O16" s="58">
        <f>SUM(J16,J19,J21,J24)</f>
        <v>47</v>
      </c>
      <c r="P16" s="58">
        <f>M16-O16</f>
        <v>24</v>
      </c>
      <c r="Q16" s="58">
        <f>SUM(E16,E19,E21,E24)</f>
        <v>6</v>
      </c>
      <c r="R16" s="58">
        <f>Q16+(P16/100)</f>
        <v>6.24</v>
      </c>
      <c r="S16" s="58">
        <f>RANK(R16,$R$16:$R$20,0)</f>
        <v>2</v>
      </c>
      <c r="U16" s="41"/>
      <c r="V16" s="131"/>
      <c r="W16" s="131"/>
      <c r="X16" s="21"/>
      <c r="Y16" s="71"/>
      <c r="Z16" s="72"/>
      <c r="AA16" s="73"/>
      <c r="AB16" s="44"/>
      <c r="AC16" s="44"/>
      <c r="AD16" s="44"/>
      <c r="AE16" s="44"/>
    </row>
    <row r="17" spans="1:31" x14ac:dyDescent="0.25">
      <c r="A17" s="44">
        <v>4</v>
      </c>
      <c r="B17" s="57" t="str">
        <f>L17</f>
        <v>Pszyková Lucie</v>
      </c>
      <c r="C17" s="58" t="s">
        <v>6</v>
      </c>
      <c r="D17" s="57" t="str">
        <f>L19</f>
        <v>Wimmerová Klára</v>
      </c>
      <c r="E17" s="55">
        <v>0</v>
      </c>
      <c r="F17" s="55" t="s">
        <v>8</v>
      </c>
      <c r="G17" s="55">
        <v>2</v>
      </c>
      <c r="H17" s="55">
        <v>5</v>
      </c>
      <c r="I17" s="55" t="s">
        <v>8</v>
      </c>
      <c r="J17" s="55">
        <v>22</v>
      </c>
      <c r="K17" s="38"/>
      <c r="L17" s="37" t="s">
        <v>76</v>
      </c>
      <c r="M17" s="58">
        <f>SUM(H17,H20,H22,J24)</f>
        <v>31</v>
      </c>
      <c r="N17" s="58" t="s">
        <v>8</v>
      </c>
      <c r="O17" s="58">
        <f>SUM(J17,J20,H24,J22)</f>
        <v>83</v>
      </c>
      <c r="P17" s="58">
        <f t="shared" ref="P17:P20" si="3">M17-O17</f>
        <v>-52</v>
      </c>
      <c r="Q17" s="58">
        <f>SUM(E17,E20,E22,G24)</f>
        <v>2</v>
      </c>
      <c r="R17" s="58">
        <f t="shared" ref="R17:R20" si="4">Q17+(P17/100)</f>
        <v>1.48</v>
      </c>
      <c r="S17" s="58">
        <f t="shared" ref="S17:S20" si="5">RANK(R17,$R$16:$R$20,0)</f>
        <v>4</v>
      </c>
      <c r="U17" s="41"/>
      <c r="V17" s="19"/>
      <c r="W17" s="19"/>
      <c r="X17" s="21"/>
      <c r="Y17" s="71"/>
      <c r="Z17" s="72"/>
      <c r="AA17" s="73"/>
      <c r="AB17" s="44"/>
      <c r="AC17" s="44"/>
      <c r="AD17" s="44"/>
      <c r="AE17" s="44"/>
    </row>
    <row r="18" spans="1:31" x14ac:dyDescent="0.25">
      <c r="A18" s="44">
        <v>37</v>
      </c>
      <c r="B18" s="57" t="str">
        <f>L18</f>
        <v>Gažovská Ivana</v>
      </c>
      <c r="C18" s="58" t="s">
        <v>6</v>
      </c>
      <c r="D18" s="57" t="str">
        <f>L20</f>
        <v>Kalkušová Karolína</v>
      </c>
      <c r="E18" s="55">
        <v>0</v>
      </c>
      <c r="F18" s="55" t="s">
        <v>8</v>
      </c>
      <c r="G18" s="55">
        <v>2</v>
      </c>
      <c r="H18" s="55">
        <v>2</v>
      </c>
      <c r="I18" s="55" t="s">
        <v>8</v>
      </c>
      <c r="J18" s="55">
        <v>22</v>
      </c>
      <c r="K18" s="38"/>
      <c r="L18" s="37" t="s">
        <v>44</v>
      </c>
      <c r="M18" s="58">
        <f>SUM(H25,H18,J21,J22)</f>
        <v>37</v>
      </c>
      <c r="N18" s="58" t="s">
        <v>8</v>
      </c>
      <c r="O18" s="58">
        <f>SUM(J18,J25,H22,H21)</f>
        <v>88</v>
      </c>
      <c r="P18" s="58">
        <f t="shared" si="3"/>
        <v>-51</v>
      </c>
      <c r="Q18" s="58">
        <f>SUM(E18,E25,G22,G21)</f>
        <v>0</v>
      </c>
      <c r="R18" s="58">
        <f t="shared" si="4"/>
        <v>-0.51</v>
      </c>
      <c r="S18" s="58">
        <f t="shared" si="5"/>
        <v>5</v>
      </c>
      <c r="U18" s="41"/>
      <c r="V18" s="19"/>
      <c r="W18" s="19"/>
      <c r="X18" s="21"/>
      <c r="Y18" s="71"/>
      <c r="Z18" s="72"/>
      <c r="AA18" s="73"/>
      <c r="AB18" s="44"/>
      <c r="AC18" s="44"/>
      <c r="AD18" s="44"/>
      <c r="AE18" s="44"/>
    </row>
    <row r="19" spans="1:31" x14ac:dyDescent="0.25">
      <c r="A19" s="44">
        <v>38</v>
      </c>
      <c r="B19" s="57" t="str">
        <f>L16</f>
        <v>Portová Anna</v>
      </c>
      <c r="C19" s="58" t="s">
        <v>6</v>
      </c>
      <c r="D19" s="57" t="str">
        <f>L19</f>
        <v>Wimmerová Klára</v>
      </c>
      <c r="E19" s="55">
        <v>2</v>
      </c>
      <c r="F19" s="55" t="s">
        <v>8</v>
      </c>
      <c r="G19" s="55">
        <v>0</v>
      </c>
      <c r="H19" s="55">
        <v>22</v>
      </c>
      <c r="I19" s="56" t="s">
        <v>8</v>
      </c>
      <c r="J19" s="55">
        <v>13</v>
      </c>
      <c r="K19" s="38"/>
      <c r="L19" s="37" t="s">
        <v>78</v>
      </c>
      <c r="M19" s="58">
        <f>SUM(H23,J17,J19,J25)</f>
        <v>61</v>
      </c>
      <c r="N19" s="58" t="s">
        <v>8</v>
      </c>
      <c r="O19" s="58">
        <f>SUM(H17,H19,H25,J23)</f>
        <v>59</v>
      </c>
      <c r="P19" s="58">
        <f t="shared" si="3"/>
        <v>2</v>
      </c>
      <c r="Q19" s="58">
        <f>SUM(E23,G17,G19,G25)</f>
        <v>4</v>
      </c>
      <c r="R19" s="58">
        <f t="shared" si="4"/>
        <v>4.0199999999999996</v>
      </c>
      <c r="S19" s="58">
        <f t="shared" si="5"/>
        <v>3</v>
      </c>
      <c r="U19" s="41"/>
      <c r="V19" s="19"/>
      <c r="W19" s="19" t="s">
        <v>52</v>
      </c>
      <c r="X19" s="153" t="str">
        <f>L19</f>
        <v>Wimmerová Klára</v>
      </c>
      <c r="Y19" s="142"/>
      <c r="Z19" s="72"/>
      <c r="AA19" s="73"/>
      <c r="AB19" s="44"/>
      <c r="AC19" s="44"/>
      <c r="AD19" s="44"/>
      <c r="AE19" s="44"/>
    </row>
    <row r="20" spans="1:31" x14ac:dyDescent="0.25">
      <c r="A20" s="44">
        <v>111</v>
      </c>
      <c r="B20" s="57" t="str">
        <f>L17</f>
        <v>Pszyková Lucie</v>
      </c>
      <c r="C20" s="58" t="s">
        <v>6</v>
      </c>
      <c r="D20" s="57" t="str">
        <f>L20</f>
        <v>Kalkušová Karolína</v>
      </c>
      <c r="E20" s="55">
        <v>0</v>
      </c>
      <c r="F20" s="55" t="s">
        <v>8</v>
      </c>
      <c r="G20" s="55">
        <v>2</v>
      </c>
      <c r="H20" s="55">
        <v>0</v>
      </c>
      <c r="I20" s="55" t="s">
        <v>8</v>
      </c>
      <c r="J20" s="55">
        <v>22</v>
      </c>
      <c r="K20" s="38"/>
      <c r="L20" s="37" t="s">
        <v>79</v>
      </c>
      <c r="M20" s="58">
        <f>SUM(J16,J18,J20,J23)</f>
        <v>88</v>
      </c>
      <c r="N20" s="58" t="s">
        <v>8</v>
      </c>
      <c r="O20" s="58">
        <f>SUM(H16,H18,H20,H23)</f>
        <v>11</v>
      </c>
      <c r="P20" s="58">
        <f t="shared" si="3"/>
        <v>77</v>
      </c>
      <c r="Q20" s="58">
        <f>SUM(G16,G18,G20,G23)</f>
        <v>8</v>
      </c>
      <c r="R20" s="58">
        <f t="shared" si="4"/>
        <v>8.77</v>
      </c>
      <c r="S20" s="58">
        <f t="shared" si="5"/>
        <v>1</v>
      </c>
      <c r="U20" s="41"/>
      <c r="V20" s="19"/>
      <c r="W20" s="19"/>
      <c r="X20" s="21"/>
      <c r="Y20" s="74"/>
      <c r="Z20" s="72"/>
      <c r="AA20" s="73"/>
      <c r="AB20" s="44"/>
      <c r="AC20" s="44"/>
      <c r="AD20" s="44"/>
      <c r="AE20" s="44"/>
    </row>
    <row r="21" spans="1:31" x14ac:dyDescent="0.25">
      <c r="A21" s="44">
        <v>112</v>
      </c>
      <c r="B21" s="57" t="str">
        <f>L16</f>
        <v>Portová Anna</v>
      </c>
      <c r="C21" s="58" t="s">
        <v>6</v>
      </c>
      <c r="D21" s="57" t="str">
        <f>L18</f>
        <v>Gažovská Ivana</v>
      </c>
      <c r="E21" s="55">
        <v>2</v>
      </c>
      <c r="F21" s="55" t="s">
        <v>8</v>
      </c>
      <c r="G21" s="55">
        <v>0</v>
      </c>
      <c r="H21" s="55">
        <v>22</v>
      </c>
      <c r="I21" s="55" t="s">
        <v>8</v>
      </c>
      <c r="J21" s="55">
        <v>8</v>
      </c>
      <c r="K21" s="38"/>
      <c r="L21" s="59"/>
      <c r="M21" s="60">
        <f>SUM(M16:M20)</f>
        <v>288</v>
      </c>
      <c r="N21" s="61">
        <f>M21-O21</f>
        <v>0</v>
      </c>
      <c r="O21" s="60">
        <f>SUM(O16:O20)</f>
        <v>288</v>
      </c>
      <c r="P21" s="44"/>
      <c r="Q21" s="44"/>
      <c r="R21" s="44"/>
      <c r="S21" s="44"/>
      <c r="U21" s="41"/>
      <c r="V21" s="19"/>
      <c r="W21" s="19"/>
      <c r="X21" s="21"/>
      <c r="Y21" s="19"/>
      <c r="Z21" s="72"/>
      <c r="AA21" s="73"/>
      <c r="AB21" s="44"/>
      <c r="AC21" s="44"/>
      <c r="AD21" s="44"/>
      <c r="AE21" s="44"/>
    </row>
    <row r="22" spans="1:31" x14ac:dyDescent="0.25">
      <c r="A22" s="44">
        <v>186</v>
      </c>
      <c r="B22" s="57" t="str">
        <f>L17</f>
        <v>Pszyková Lucie</v>
      </c>
      <c r="C22" s="58" t="s">
        <v>6</v>
      </c>
      <c r="D22" s="57" t="str">
        <f>L18</f>
        <v>Gažovská Ivana</v>
      </c>
      <c r="E22" s="55">
        <v>2</v>
      </c>
      <c r="F22" s="55" t="s">
        <v>8</v>
      </c>
      <c r="G22" s="55">
        <v>0</v>
      </c>
      <c r="H22" s="55">
        <v>22</v>
      </c>
      <c r="I22" s="55" t="s">
        <v>8</v>
      </c>
      <c r="J22" s="55">
        <v>17</v>
      </c>
      <c r="K22" s="38"/>
      <c r="L22" s="59"/>
      <c r="M22" s="44"/>
      <c r="N22" s="44"/>
      <c r="O22" s="44"/>
      <c r="P22" s="44"/>
      <c r="Q22" s="44"/>
      <c r="R22" s="44"/>
      <c r="S22" s="44"/>
      <c r="U22" s="41"/>
      <c r="V22" s="131"/>
      <c r="W22" s="131"/>
      <c r="X22" s="21"/>
      <c r="Y22" s="21"/>
      <c r="Z22" s="72"/>
      <c r="AA22" s="73"/>
      <c r="AB22" s="44"/>
      <c r="AC22" s="44"/>
      <c r="AD22" s="44"/>
      <c r="AE22" s="44"/>
    </row>
    <row r="23" spans="1:31" x14ac:dyDescent="0.25">
      <c r="A23" s="44">
        <v>187</v>
      </c>
      <c r="B23" s="57" t="str">
        <f>L19</f>
        <v>Wimmerová Klára</v>
      </c>
      <c r="C23" s="58" t="s">
        <v>6</v>
      </c>
      <c r="D23" s="57" t="str">
        <f>L20</f>
        <v>Kalkušová Karolína</v>
      </c>
      <c r="E23" s="55">
        <v>0</v>
      </c>
      <c r="F23" s="55" t="s">
        <v>8</v>
      </c>
      <c r="G23" s="55">
        <v>2</v>
      </c>
      <c r="H23" s="55">
        <v>4</v>
      </c>
      <c r="I23" s="55" t="s">
        <v>8</v>
      </c>
      <c r="J23" s="55">
        <v>22</v>
      </c>
      <c r="K23" s="38"/>
      <c r="L23" s="59"/>
      <c r="M23" s="44"/>
      <c r="N23" s="44"/>
      <c r="O23" s="44"/>
      <c r="P23" s="44"/>
      <c r="Q23" s="44"/>
      <c r="R23" s="44"/>
      <c r="S23" s="44"/>
      <c r="U23" s="41"/>
      <c r="V23" s="41"/>
      <c r="W23" s="41"/>
      <c r="X23" s="44"/>
      <c r="Y23" s="44"/>
      <c r="Z23" s="41"/>
      <c r="AA23" s="75"/>
      <c r="AB23" s="44"/>
      <c r="AC23" s="44"/>
      <c r="AD23" s="44"/>
      <c r="AE23" s="44"/>
    </row>
    <row r="24" spans="1:31" x14ac:dyDescent="0.25">
      <c r="A24" s="44">
        <v>238</v>
      </c>
      <c r="B24" s="57" t="str">
        <f>L16</f>
        <v>Portová Anna</v>
      </c>
      <c r="C24" s="58" t="s">
        <v>6</v>
      </c>
      <c r="D24" s="57" t="str">
        <f>L17</f>
        <v>Pszyková Lucie</v>
      </c>
      <c r="E24" s="55">
        <v>2</v>
      </c>
      <c r="F24" s="55" t="s">
        <v>8</v>
      </c>
      <c r="G24" s="55">
        <v>0</v>
      </c>
      <c r="H24" s="55">
        <v>22</v>
      </c>
      <c r="I24" s="55" t="s">
        <v>8</v>
      </c>
      <c r="J24" s="55">
        <v>4</v>
      </c>
      <c r="K24" s="38"/>
      <c r="L24" s="38"/>
      <c r="M24" s="38"/>
      <c r="N24" s="38"/>
      <c r="O24" s="38"/>
      <c r="P24" s="38"/>
      <c r="Q24" s="38"/>
      <c r="R24" s="38"/>
      <c r="S24" s="38"/>
      <c r="U24" s="41"/>
      <c r="V24" s="44"/>
      <c r="W24" s="44"/>
      <c r="X24" s="44"/>
      <c r="Y24" s="44"/>
      <c r="Z24" s="41"/>
      <c r="AA24" s="75"/>
      <c r="AB24" s="44"/>
      <c r="AC24" s="44"/>
      <c r="AD24" s="44"/>
      <c r="AE24" s="44"/>
    </row>
    <row r="25" spans="1:31" x14ac:dyDescent="0.25">
      <c r="A25" s="44">
        <v>239</v>
      </c>
      <c r="B25" s="76" t="str">
        <f>L18</f>
        <v>Gažovská Ivana</v>
      </c>
      <c r="C25" s="77" t="s">
        <v>6</v>
      </c>
      <c r="D25" s="76" t="str">
        <f>L19</f>
        <v>Wimmerová Klára</v>
      </c>
      <c r="E25" s="78">
        <v>0</v>
      </c>
      <c r="F25" s="78" t="s">
        <v>8</v>
      </c>
      <c r="G25" s="78">
        <v>2</v>
      </c>
      <c r="H25" s="78">
        <v>10</v>
      </c>
      <c r="I25" s="78" t="s">
        <v>8</v>
      </c>
      <c r="J25" s="78">
        <v>22</v>
      </c>
      <c r="K25" s="38"/>
      <c r="L25" s="36" t="s">
        <v>54</v>
      </c>
      <c r="M25" s="38"/>
      <c r="N25" s="38"/>
      <c r="O25" s="38"/>
      <c r="P25" s="38"/>
      <c r="Q25" s="38"/>
      <c r="R25" s="38"/>
      <c r="S25" s="38"/>
      <c r="U25" s="132"/>
      <c r="V25" s="132"/>
      <c r="W25" s="44"/>
      <c r="X25" s="44"/>
      <c r="Y25" s="149" t="str">
        <f>X31</f>
        <v>Portová Anna</v>
      </c>
      <c r="Z25" s="149"/>
      <c r="AA25" s="75"/>
      <c r="AB25" s="150" t="str">
        <f>Z13</f>
        <v>Czajová Tereza</v>
      </c>
      <c r="AC25" s="149"/>
      <c r="AD25" s="44"/>
      <c r="AE25" s="44"/>
    </row>
    <row r="26" spans="1:31" x14ac:dyDescent="0.25">
      <c r="A26" s="44"/>
      <c r="B26" s="57"/>
      <c r="C26" s="58"/>
      <c r="D26" s="57"/>
      <c r="E26" s="55"/>
      <c r="F26" s="55"/>
      <c r="G26" s="55"/>
      <c r="H26" s="55"/>
      <c r="I26" s="55"/>
      <c r="J26" s="55"/>
      <c r="K26" s="63"/>
      <c r="L26" s="55" t="s">
        <v>9</v>
      </c>
      <c r="M26" s="136" t="s">
        <v>10</v>
      </c>
      <c r="N26" s="136"/>
      <c r="O26" s="136"/>
      <c r="P26" s="62" t="s">
        <v>11</v>
      </c>
      <c r="Q26" s="55" t="s">
        <v>12</v>
      </c>
      <c r="R26" s="55" t="s">
        <v>13</v>
      </c>
      <c r="S26" s="55" t="s">
        <v>4</v>
      </c>
      <c r="U26" s="132"/>
      <c r="V26" s="132"/>
      <c r="W26" s="44"/>
      <c r="X26" s="44"/>
      <c r="Y26" s="146" t="s">
        <v>55</v>
      </c>
      <c r="Z26" s="146"/>
      <c r="AA26" s="75"/>
      <c r="AB26" s="44"/>
      <c r="AC26" s="79"/>
      <c r="AD26" s="44"/>
      <c r="AE26" s="44"/>
    </row>
    <row r="27" spans="1:31" x14ac:dyDescent="0.25">
      <c r="A27" s="44">
        <v>39</v>
      </c>
      <c r="B27" s="57" t="str">
        <f>L27</f>
        <v>Štafflová Lucie</v>
      </c>
      <c r="C27" s="58" t="s">
        <v>6</v>
      </c>
      <c r="D27" s="57" t="str">
        <f>L30</f>
        <v>Mazálková Natálie</v>
      </c>
      <c r="E27" s="55">
        <v>2</v>
      </c>
      <c r="F27" s="55" t="s">
        <v>8</v>
      </c>
      <c r="G27" s="55">
        <v>0</v>
      </c>
      <c r="H27" s="55">
        <v>22</v>
      </c>
      <c r="I27" s="56" t="s">
        <v>8</v>
      </c>
      <c r="J27" s="55">
        <v>10</v>
      </c>
      <c r="K27" s="63"/>
      <c r="L27" s="37" t="s">
        <v>75</v>
      </c>
      <c r="M27" s="55">
        <f>SUM(H27,H30,J32)</f>
        <v>62</v>
      </c>
      <c r="N27" s="64" t="s">
        <v>8</v>
      </c>
      <c r="O27" s="55">
        <f>SUM(J27,J30,H32)</f>
        <v>32</v>
      </c>
      <c r="P27" s="55">
        <f>M27-O27</f>
        <v>30</v>
      </c>
      <c r="Q27" s="55">
        <f>SUM(E27,E30,G32)</f>
        <v>5</v>
      </c>
      <c r="R27" s="55">
        <f>Q27+(P27/100)</f>
        <v>5.3</v>
      </c>
      <c r="S27" s="55">
        <f>RANK(R27,$R$27:$R$30,0)</f>
        <v>2</v>
      </c>
      <c r="U27" s="41"/>
      <c r="V27" s="44"/>
      <c r="W27" s="44"/>
      <c r="X27" s="44"/>
      <c r="Y27" s="44"/>
      <c r="Z27" s="41"/>
      <c r="AA27" s="75"/>
      <c r="AB27" s="44"/>
      <c r="AC27" s="75"/>
      <c r="AD27" s="44"/>
      <c r="AE27" s="44"/>
    </row>
    <row r="28" spans="1:31" x14ac:dyDescent="0.25">
      <c r="A28" s="44">
        <v>40</v>
      </c>
      <c r="B28" s="57" t="str">
        <f>L28</f>
        <v>Slavíčková Andrea</v>
      </c>
      <c r="C28" s="58" t="s">
        <v>6</v>
      </c>
      <c r="D28" s="57" t="str">
        <f>L29</f>
        <v>Hnilicová Jana</v>
      </c>
      <c r="E28" s="55">
        <v>0</v>
      </c>
      <c r="F28" s="55" t="s">
        <v>8</v>
      </c>
      <c r="G28" s="55">
        <v>2</v>
      </c>
      <c r="H28" s="55">
        <v>3</v>
      </c>
      <c r="I28" s="55" t="s">
        <v>8</v>
      </c>
      <c r="J28" s="55">
        <v>22</v>
      </c>
      <c r="K28" s="63"/>
      <c r="L28" s="37" t="s">
        <v>16</v>
      </c>
      <c r="M28" s="55">
        <f>SUM(H28,J30,H31)</f>
        <v>20</v>
      </c>
      <c r="N28" s="55" t="s">
        <v>8</v>
      </c>
      <c r="O28" s="55">
        <f>SUM(J28,H30,J31)</f>
        <v>66</v>
      </c>
      <c r="P28" s="55">
        <f t="shared" ref="P28:P30" si="6">M28-O28</f>
        <v>-46</v>
      </c>
      <c r="Q28" s="55">
        <f>SUM(E28,G30,E31)</f>
        <v>0</v>
      </c>
      <c r="R28" s="55">
        <f t="shared" ref="R28:R30" si="7">Q28+(P28/100)</f>
        <v>-0.46</v>
      </c>
      <c r="S28" s="55">
        <f t="shared" ref="S28:S30" si="8">RANK(R28,$R$27:$R$30,0)</f>
        <v>4</v>
      </c>
      <c r="U28" s="41"/>
      <c r="V28" s="131"/>
      <c r="W28" s="131"/>
      <c r="X28" s="21"/>
      <c r="Y28" s="21"/>
      <c r="Z28" s="72"/>
      <c r="AA28" s="73"/>
      <c r="AB28" s="44"/>
      <c r="AC28" s="75"/>
      <c r="AD28" s="44"/>
      <c r="AE28" s="44"/>
    </row>
    <row r="29" spans="1:31" x14ac:dyDescent="0.25">
      <c r="A29" s="44">
        <v>113</v>
      </c>
      <c r="B29" s="57" t="str">
        <f>L30</f>
        <v>Mazálková Natálie</v>
      </c>
      <c r="C29" s="58" t="s">
        <v>6</v>
      </c>
      <c r="D29" s="57" t="str">
        <f>L29</f>
        <v>Hnilicová Jana</v>
      </c>
      <c r="E29" s="55">
        <v>0</v>
      </c>
      <c r="F29" s="55" t="s">
        <v>8</v>
      </c>
      <c r="G29" s="55">
        <v>2</v>
      </c>
      <c r="H29" s="55">
        <v>10</v>
      </c>
      <c r="I29" s="55" t="s">
        <v>8</v>
      </c>
      <c r="J29" s="55">
        <v>22</v>
      </c>
      <c r="K29" s="63"/>
      <c r="L29" s="37" t="s">
        <v>14</v>
      </c>
      <c r="M29" s="55">
        <f>SUM(J28,J29,H32)</f>
        <v>62</v>
      </c>
      <c r="N29" s="55" t="s">
        <v>8</v>
      </c>
      <c r="O29" s="55">
        <f>SUM(H28,H29,J32)</f>
        <v>31</v>
      </c>
      <c r="P29" s="55">
        <f t="shared" si="6"/>
        <v>31</v>
      </c>
      <c r="Q29" s="55">
        <f>SUM(G28,G29,E32)</f>
        <v>5</v>
      </c>
      <c r="R29" s="55">
        <f t="shared" si="7"/>
        <v>5.31</v>
      </c>
      <c r="S29" s="55">
        <f t="shared" si="8"/>
        <v>1</v>
      </c>
      <c r="U29" s="41"/>
      <c r="V29" s="19"/>
      <c r="W29" s="19"/>
      <c r="X29" s="21"/>
      <c r="Y29" s="21"/>
      <c r="Z29" s="72"/>
      <c r="AA29" s="73"/>
      <c r="AB29" s="44"/>
      <c r="AC29" s="75"/>
      <c r="AD29" s="44"/>
      <c r="AE29" s="44"/>
    </row>
    <row r="30" spans="1:31" x14ac:dyDescent="0.25">
      <c r="A30" s="44">
        <v>114</v>
      </c>
      <c r="B30" s="57" t="str">
        <f>L27</f>
        <v>Štafflová Lucie</v>
      </c>
      <c r="C30" s="58" t="s">
        <v>6</v>
      </c>
      <c r="D30" s="57" t="str">
        <f>L28</f>
        <v>Slavíčková Andrea</v>
      </c>
      <c r="E30" s="55">
        <v>2</v>
      </c>
      <c r="F30" s="55" t="s">
        <v>8</v>
      </c>
      <c r="G30" s="55">
        <v>0</v>
      </c>
      <c r="H30" s="55">
        <v>22</v>
      </c>
      <c r="I30" s="55" t="s">
        <v>8</v>
      </c>
      <c r="J30" s="55">
        <v>4</v>
      </c>
      <c r="K30" s="63"/>
      <c r="L30" s="37" t="s">
        <v>59</v>
      </c>
      <c r="M30" s="55">
        <f>SUM(J27,H29,J31)</f>
        <v>42</v>
      </c>
      <c r="N30" s="55" t="s">
        <v>8</v>
      </c>
      <c r="O30" s="55">
        <f>SUM(H27,J29,H31)</f>
        <v>57</v>
      </c>
      <c r="P30" s="55">
        <f t="shared" si="6"/>
        <v>-15</v>
      </c>
      <c r="Q30" s="55">
        <f>SUM(G27,E29,G31)</f>
        <v>2</v>
      </c>
      <c r="R30" s="55">
        <f t="shared" si="7"/>
        <v>1.85</v>
      </c>
      <c r="S30" s="55">
        <f t="shared" si="8"/>
        <v>3</v>
      </c>
      <c r="U30" s="41"/>
      <c r="V30" s="19"/>
      <c r="W30" s="19"/>
      <c r="X30" s="21"/>
      <c r="Y30" s="21"/>
      <c r="Z30" s="72"/>
      <c r="AA30" s="73"/>
      <c r="AB30" s="44"/>
      <c r="AC30" s="75"/>
      <c r="AD30" s="44"/>
      <c r="AE30" s="44"/>
    </row>
    <row r="31" spans="1:31" x14ac:dyDescent="0.25">
      <c r="A31" s="44">
        <v>189</v>
      </c>
      <c r="B31" s="57" t="str">
        <f>L28</f>
        <v>Slavíčková Andrea</v>
      </c>
      <c r="C31" s="58" t="s">
        <v>6</v>
      </c>
      <c r="D31" s="57" t="str">
        <f>L30</f>
        <v>Mazálková Natálie</v>
      </c>
      <c r="E31" s="56">
        <v>0</v>
      </c>
      <c r="F31" s="55" t="s">
        <v>8</v>
      </c>
      <c r="G31" s="55">
        <v>2</v>
      </c>
      <c r="H31" s="55">
        <v>13</v>
      </c>
      <c r="I31" s="55" t="s">
        <v>8</v>
      </c>
      <c r="J31" s="55">
        <v>22</v>
      </c>
      <c r="K31" s="63"/>
      <c r="L31" s="66"/>
      <c r="M31" s="80">
        <f>SUM(M27:M30)</f>
        <v>186</v>
      </c>
      <c r="N31" s="81">
        <f>M31-O31</f>
        <v>0</v>
      </c>
      <c r="O31" s="80">
        <f>SUM(O27:O30)</f>
        <v>186</v>
      </c>
      <c r="P31" s="64"/>
      <c r="Q31" s="64"/>
      <c r="R31" s="64"/>
      <c r="S31" s="64"/>
      <c r="U31" s="41"/>
      <c r="V31" s="19"/>
      <c r="W31" s="19" t="s">
        <v>60</v>
      </c>
      <c r="X31" s="140" t="str">
        <f>L16</f>
        <v>Portová Anna</v>
      </c>
      <c r="Y31" s="140"/>
      <c r="Z31" s="72"/>
      <c r="AA31" s="73"/>
      <c r="AB31" s="44"/>
      <c r="AC31" s="75"/>
      <c r="AD31" s="44"/>
      <c r="AE31" s="44"/>
    </row>
    <row r="32" spans="1:31" x14ac:dyDescent="0.25">
      <c r="A32" s="44">
        <v>190</v>
      </c>
      <c r="B32" s="57" t="str">
        <f>L29</f>
        <v>Hnilicová Jana</v>
      </c>
      <c r="C32" s="58" t="s">
        <v>6</v>
      </c>
      <c r="D32" s="57" t="str">
        <f>L27</f>
        <v>Štafflová Lucie</v>
      </c>
      <c r="E32" s="55">
        <v>1</v>
      </c>
      <c r="F32" s="55" t="s">
        <v>8</v>
      </c>
      <c r="G32" s="55">
        <v>1</v>
      </c>
      <c r="H32" s="55">
        <v>18</v>
      </c>
      <c r="I32" s="55" t="s">
        <v>8</v>
      </c>
      <c r="J32" s="55">
        <v>18</v>
      </c>
      <c r="K32" s="63"/>
      <c r="L32" s="66"/>
      <c r="M32" s="64"/>
      <c r="N32" s="64"/>
      <c r="O32" s="64"/>
      <c r="P32" s="64"/>
      <c r="Q32" s="64"/>
      <c r="R32" s="64"/>
      <c r="S32" s="64"/>
      <c r="U32" s="41"/>
      <c r="V32" s="19"/>
      <c r="W32" s="19"/>
      <c r="X32" s="21"/>
      <c r="Y32" s="70"/>
      <c r="Z32" s="72"/>
      <c r="AA32" s="73"/>
      <c r="AB32" s="44"/>
      <c r="AC32" s="75"/>
      <c r="AD32" s="44"/>
      <c r="AE32" s="44"/>
    </row>
    <row r="33" spans="1:31" x14ac:dyDescent="0.25">
      <c r="A33" s="44"/>
      <c r="B33" s="57"/>
      <c r="C33" s="58"/>
      <c r="D33" s="57"/>
      <c r="E33" s="55"/>
      <c r="F33" s="55"/>
      <c r="G33" s="55"/>
      <c r="H33" s="55"/>
      <c r="I33" s="55"/>
      <c r="J33" s="55"/>
      <c r="K33" s="63"/>
      <c r="L33" s="66"/>
      <c r="M33" s="64"/>
      <c r="N33" s="64"/>
      <c r="O33" s="64"/>
      <c r="P33" s="64"/>
      <c r="Q33" s="64"/>
      <c r="R33" s="64"/>
      <c r="S33" s="64"/>
      <c r="U33" s="41"/>
      <c r="V33" s="19"/>
      <c r="W33" s="19"/>
      <c r="X33" s="21"/>
      <c r="Y33" s="71"/>
      <c r="Z33" s="72"/>
      <c r="AA33" s="73"/>
      <c r="AB33" s="44"/>
      <c r="AC33" s="75"/>
      <c r="AD33" s="44"/>
      <c r="AE33" s="44"/>
    </row>
    <row r="34" spans="1:31" x14ac:dyDescent="0.25">
      <c r="A34" s="41"/>
      <c r="B34" s="40"/>
      <c r="C34" s="41"/>
      <c r="D34" s="40"/>
      <c r="E34" s="43"/>
      <c r="F34" s="43"/>
      <c r="G34" s="43"/>
      <c r="H34" s="43"/>
      <c r="I34" s="43"/>
      <c r="J34" s="43"/>
      <c r="K34" s="40"/>
      <c r="L34" s="46"/>
      <c r="M34" s="41"/>
      <c r="N34" s="41"/>
      <c r="O34" s="41"/>
      <c r="P34" s="41"/>
      <c r="Q34" s="41"/>
      <c r="R34" s="41"/>
      <c r="S34" s="41"/>
      <c r="U34" s="41"/>
      <c r="V34" s="131"/>
      <c r="W34" s="131"/>
      <c r="X34" s="21"/>
      <c r="Y34" s="71"/>
      <c r="Z34" s="72"/>
      <c r="AA34" s="73"/>
      <c r="AB34" s="44"/>
      <c r="AC34" s="75"/>
      <c r="AD34" s="44"/>
      <c r="AE34" s="44"/>
    </row>
    <row r="35" spans="1:31" x14ac:dyDescent="0.25">
      <c r="A35" s="41"/>
      <c r="B35" s="40"/>
      <c r="C35" s="41"/>
      <c r="D35" s="40"/>
      <c r="E35" s="43"/>
      <c r="F35" s="43"/>
      <c r="G35" s="43"/>
      <c r="H35" s="43"/>
      <c r="I35" s="43"/>
      <c r="J35" s="43"/>
      <c r="K35" s="40"/>
      <c r="L35" s="40"/>
      <c r="M35" s="40"/>
      <c r="N35" s="40"/>
      <c r="O35" s="40"/>
      <c r="P35" s="40"/>
      <c r="Q35" s="40"/>
      <c r="R35" s="40"/>
      <c r="S35" s="40"/>
      <c r="U35" s="41"/>
      <c r="V35" s="19"/>
      <c r="W35" s="19"/>
      <c r="X35" s="19"/>
      <c r="Y35" s="71"/>
      <c r="Z35" s="72"/>
      <c r="AA35" s="73"/>
      <c r="AB35" s="44"/>
      <c r="AC35" s="75"/>
      <c r="AD35" s="44"/>
      <c r="AE35" s="44"/>
    </row>
    <row r="36" spans="1:31" x14ac:dyDescent="0.25">
      <c r="A36" s="41"/>
      <c r="B36" s="40"/>
      <c r="C36" s="41"/>
      <c r="D36" s="40"/>
      <c r="E36" s="43"/>
      <c r="F36" s="43"/>
      <c r="G36" s="43"/>
      <c r="H36" s="43"/>
      <c r="I36" s="43"/>
      <c r="J36" s="43"/>
      <c r="K36" s="40"/>
      <c r="L36" s="40"/>
      <c r="M36" s="40"/>
      <c r="N36" s="40"/>
      <c r="O36" s="40"/>
      <c r="P36" s="40"/>
      <c r="Q36" s="40"/>
      <c r="R36" s="40"/>
      <c r="S36" s="40"/>
      <c r="U36" s="41"/>
      <c r="V36" s="21"/>
      <c r="W36" s="19"/>
      <c r="X36" s="19"/>
      <c r="Y36" s="71"/>
      <c r="Z36" s="72"/>
      <c r="AA36" s="73"/>
      <c r="AB36" s="44"/>
      <c r="AC36" s="75"/>
      <c r="AD36" s="44"/>
      <c r="AE36" s="44"/>
    </row>
    <row r="37" spans="1:31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U37" s="130"/>
      <c r="V37" s="130"/>
      <c r="W37" s="131"/>
      <c r="X37" s="131"/>
      <c r="Y37" s="71"/>
      <c r="Z37" s="141" t="str">
        <f>X43</f>
        <v>Štafflová Lucie</v>
      </c>
      <c r="AA37" s="142"/>
      <c r="AB37" s="44"/>
      <c r="AC37" s="75"/>
      <c r="AD37" s="44"/>
      <c r="AE37" s="44"/>
    </row>
    <row r="38" spans="1:31" x14ac:dyDescent="0.25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U38" s="132"/>
      <c r="V38" s="132"/>
      <c r="W38" s="117"/>
      <c r="X38" s="117"/>
      <c r="Y38" s="71"/>
      <c r="Z38" s="118"/>
      <c r="AA38" s="119"/>
      <c r="AB38" s="44"/>
      <c r="AC38" s="75"/>
      <c r="AD38" s="44"/>
      <c r="AE38" s="44"/>
    </row>
    <row r="39" spans="1:31" x14ac:dyDescent="0.25">
      <c r="U39" s="41"/>
      <c r="V39" s="21"/>
      <c r="W39" s="21"/>
      <c r="X39" s="21"/>
      <c r="Y39" s="71"/>
      <c r="Z39" s="69"/>
      <c r="AA39" s="69"/>
      <c r="AB39" s="44"/>
      <c r="AC39" s="75"/>
      <c r="AD39" s="44"/>
      <c r="AE39" s="44"/>
    </row>
    <row r="40" spans="1:31" x14ac:dyDescent="0.25">
      <c r="U40" s="41"/>
      <c r="V40" s="131"/>
      <c r="W40" s="131"/>
      <c r="X40" s="21"/>
      <c r="Y40" s="71"/>
      <c r="Z40" s="69"/>
      <c r="AA40" s="69"/>
      <c r="AB40" s="44"/>
      <c r="AC40" s="75"/>
      <c r="AD40" s="44"/>
      <c r="AE40" s="44"/>
    </row>
    <row r="41" spans="1:31" x14ac:dyDescent="0.25">
      <c r="U41" s="41"/>
      <c r="V41" s="19"/>
      <c r="W41" s="19"/>
      <c r="X41" s="21"/>
      <c r="Y41" s="71"/>
      <c r="Z41" s="69"/>
      <c r="AA41" s="69"/>
      <c r="AB41" s="44"/>
      <c r="AC41" s="75"/>
      <c r="AD41" s="44"/>
      <c r="AE41" s="44"/>
    </row>
    <row r="42" spans="1:31" x14ac:dyDescent="0.25">
      <c r="U42" s="41"/>
      <c r="V42" s="19"/>
      <c r="W42" s="19"/>
      <c r="X42" s="21"/>
      <c r="Y42" s="71"/>
      <c r="Z42" s="69"/>
      <c r="AA42" s="69"/>
      <c r="AB42" s="44"/>
      <c r="AC42" s="75"/>
      <c r="AD42" s="44"/>
      <c r="AE42" s="44"/>
    </row>
    <row r="43" spans="1:31" x14ac:dyDescent="0.25">
      <c r="U43" s="41"/>
      <c r="V43" s="19"/>
      <c r="W43" s="41" t="s">
        <v>61</v>
      </c>
      <c r="X43" s="153" t="str">
        <f>L27</f>
        <v>Štafflová Lucie</v>
      </c>
      <c r="Y43" s="142"/>
      <c r="Z43" s="69"/>
      <c r="AA43" s="69"/>
      <c r="AB43" s="44"/>
      <c r="AC43" s="75"/>
      <c r="AD43" s="44"/>
      <c r="AE43" s="44"/>
    </row>
    <row r="44" spans="1:31" x14ac:dyDescent="0.25">
      <c r="U44" s="41"/>
      <c r="V44" s="19"/>
      <c r="W44" s="19"/>
      <c r="X44" s="21"/>
      <c r="Y44" s="74"/>
      <c r="Z44" s="69"/>
      <c r="AA44" s="69"/>
      <c r="AB44" s="44"/>
      <c r="AC44" s="75"/>
      <c r="AD44" s="44"/>
      <c r="AE44" s="44"/>
    </row>
    <row r="45" spans="1:31" x14ac:dyDescent="0.25">
      <c r="U45" s="41"/>
      <c r="V45" s="19"/>
      <c r="W45" s="19"/>
      <c r="X45" s="21"/>
      <c r="Y45" s="19"/>
      <c r="Z45" s="69"/>
      <c r="AA45" s="69"/>
      <c r="AB45" s="44"/>
      <c r="AC45" s="75"/>
      <c r="AD45" s="44"/>
      <c r="AE45" s="44"/>
    </row>
    <row r="46" spans="1:31" x14ac:dyDescent="0.25">
      <c r="U46" s="41"/>
      <c r="V46" s="131"/>
      <c r="W46" s="131"/>
      <c r="X46" s="21"/>
      <c r="Y46" s="21"/>
      <c r="Z46" s="69"/>
      <c r="AA46" s="69"/>
      <c r="AB46" s="44"/>
      <c r="AC46" s="75"/>
      <c r="AD46" s="44"/>
      <c r="AE46" s="44"/>
    </row>
    <row r="47" spans="1:31" x14ac:dyDescent="0.25">
      <c r="U47" s="41"/>
      <c r="V47" s="41"/>
      <c r="W47" s="41"/>
      <c r="X47" s="44"/>
      <c r="Y47" s="44"/>
      <c r="Z47" s="44"/>
      <c r="AA47" s="44"/>
      <c r="AB47" s="44"/>
      <c r="AC47" s="75"/>
      <c r="AD47" s="44"/>
      <c r="AE47" s="44"/>
    </row>
    <row r="48" spans="1:31" x14ac:dyDescent="0.25">
      <c r="U48" s="41"/>
      <c r="V48" s="41"/>
      <c r="W48" s="41"/>
      <c r="X48" s="44"/>
      <c r="Y48" s="44"/>
      <c r="Z48" s="44"/>
      <c r="AA48" s="44"/>
      <c r="AB48" s="44"/>
      <c r="AC48" s="75"/>
      <c r="AD48" s="44"/>
      <c r="AE48" s="44"/>
    </row>
    <row r="49" spans="21:31" x14ac:dyDescent="0.25">
      <c r="U49" s="41"/>
      <c r="V49" s="44"/>
      <c r="W49" s="44"/>
      <c r="X49" s="44"/>
      <c r="Y49" s="44"/>
      <c r="Z49" s="44"/>
      <c r="AA49" s="149" t="str">
        <f>Z62</f>
        <v>Fridrichová Adéla</v>
      </c>
      <c r="AB49" s="149"/>
      <c r="AC49" s="75"/>
      <c r="AD49" s="150" t="str">
        <f>AB74</f>
        <v>Kalkušová Karolína</v>
      </c>
      <c r="AE49" s="149"/>
    </row>
    <row r="50" spans="21:31" x14ac:dyDescent="0.25">
      <c r="U50" s="41"/>
      <c r="V50" s="44"/>
      <c r="W50" s="44"/>
      <c r="X50" s="44"/>
      <c r="Y50" s="44"/>
      <c r="Z50" s="44"/>
      <c r="AA50" s="146" t="s">
        <v>23</v>
      </c>
      <c r="AB50" s="146"/>
      <c r="AC50" s="75"/>
      <c r="AD50" s="147" t="s">
        <v>20</v>
      </c>
      <c r="AE50" s="146"/>
    </row>
    <row r="51" spans="21:31" x14ac:dyDescent="0.25">
      <c r="U51" s="41"/>
      <c r="V51" s="44"/>
      <c r="W51" s="44"/>
      <c r="X51" s="44"/>
      <c r="Y51" s="44"/>
      <c r="Z51" s="44"/>
      <c r="AA51" s="44"/>
      <c r="AB51" s="44"/>
      <c r="AC51" s="75"/>
      <c r="AD51" s="44"/>
      <c r="AE51" s="44"/>
    </row>
    <row r="52" spans="21:31" x14ac:dyDescent="0.25">
      <c r="U52" s="41"/>
      <c r="V52" s="44"/>
      <c r="W52" s="44"/>
      <c r="X52" s="44"/>
      <c r="Y52" s="44"/>
      <c r="Z52" s="44"/>
      <c r="AA52" s="44"/>
      <c r="AB52" s="44"/>
      <c r="AC52" s="75"/>
      <c r="AD52" s="44"/>
      <c r="AE52" s="44"/>
    </row>
    <row r="53" spans="21:31" x14ac:dyDescent="0.25">
      <c r="U53" s="43"/>
      <c r="V53" s="131"/>
      <c r="W53" s="131"/>
      <c r="X53" s="21"/>
      <c r="Y53" s="21"/>
      <c r="Z53" s="69"/>
      <c r="AA53" s="69"/>
      <c r="AB53" s="44"/>
      <c r="AC53" s="75"/>
      <c r="AD53" s="44"/>
      <c r="AE53" s="44"/>
    </row>
    <row r="54" spans="21:31" x14ac:dyDescent="0.25">
      <c r="U54" s="41"/>
      <c r="V54" s="19"/>
      <c r="W54" s="19"/>
      <c r="X54" s="21"/>
      <c r="Y54" s="21"/>
      <c r="Z54" s="69"/>
      <c r="AA54" s="69"/>
      <c r="AB54" s="44"/>
      <c r="AC54" s="75"/>
      <c r="AD54" s="44"/>
      <c r="AE54" s="44"/>
    </row>
    <row r="55" spans="21:31" x14ac:dyDescent="0.25">
      <c r="U55" s="41"/>
      <c r="V55" s="19"/>
      <c r="W55" s="19"/>
      <c r="X55" s="21"/>
      <c r="Y55" s="21"/>
      <c r="Z55" s="69"/>
      <c r="AA55" s="69"/>
      <c r="AB55" s="44"/>
      <c r="AC55" s="75"/>
      <c r="AD55" s="44"/>
      <c r="AE55" s="44"/>
    </row>
    <row r="56" spans="21:31" x14ac:dyDescent="0.25">
      <c r="U56" s="41"/>
      <c r="V56" s="19"/>
      <c r="W56" s="41" t="s">
        <v>62</v>
      </c>
      <c r="X56" s="140" t="str">
        <f>L29</f>
        <v>Hnilicová Jana</v>
      </c>
      <c r="Y56" s="140"/>
      <c r="Z56" s="69"/>
      <c r="AA56" s="69"/>
      <c r="AB56" s="44"/>
      <c r="AC56" s="75"/>
      <c r="AD56" s="44"/>
      <c r="AE56" s="44"/>
    </row>
    <row r="57" spans="21:31" x14ac:dyDescent="0.25">
      <c r="U57" s="41"/>
      <c r="V57" s="19"/>
      <c r="W57" s="19"/>
      <c r="X57" s="21"/>
      <c r="Y57" s="70"/>
      <c r="Z57" s="69"/>
      <c r="AA57" s="69"/>
      <c r="AB57" s="44"/>
      <c r="AC57" s="75"/>
      <c r="AD57" s="44"/>
      <c r="AE57" s="44"/>
    </row>
    <row r="58" spans="21:31" x14ac:dyDescent="0.25">
      <c r="U58" s="41"/>
      <c r="V58" s="19"/>
      <c r="W58" s="19"/>
      <c r="X58" s="21"/>
      <c r="Y58" s="71"/>
      <c r="Z58" s="69"/>
      <c r="AA58" s="69"/>
      <c r="AB58" s="44"/>
      <c r="AC58" s="75"/>
      <c r="AD58" s="44"/>
      <c r="AE58" s="44"/>
    </row>
    <row r="59" spans="21:31" x14ac:dyDescent="0.25">
      <c r="U59" s="41"/>
      <c r="V59" s="131"/>
      <c r="W59" s="131"/>
      <c r="X59" s="21"/>
      <c r="Y59" s="71"/>
      <c r="Z59" s="69"/>
      <c r="AA59" s="69"/>
      <c r="AB59" s="44"/>
      <c r="AC59" s="75"/>
      <c r="AD59" s="44"/>
      <c r="AE59" s="44"/>
    </row>
    <row r="60" spans="21:31" x14ac:dyDescent="0.25">
      <c r="U60" s="41"/>
      <c r="V60" s="19"/>
      <c r="W60" s="19"/>
      <c r="X60" s="19"/>
      <c r="Y60" s="71"/>
      <c r="Z60" s="69"/>
      <c r="AA60" s="69"/>
      <c r="AB60" s="44"/>
      <c r="AC60" s="75"/>
      <c r="AD60" s="44"/>
      <c r="AE60" s="44"/>
    </row>
    <row r="61" spans="21:31" x14ac:dyDescent="0.25">
      <c r="U61" s="41"/>
      <c r="V61" s="19"/>
      <c r="W61" s="19"/>
      <c r="X61" s="19"/>
      <c r="Y61" s="71"/>
      <c r="Z61" s="69"/>
      <c r="AA61" s="69"/>
      <c r="AB61" s="44"/>
      <c r="AC61" s="75"/>
      <c r="AD61" s="44"/>
      <c r="AE61" s="44"/>
    </row>
    <row r="62" spans="21:31" x14ac:dyDescent="0.25">
      <c r="U62" s="131"/>
      <c r="V62" s="131"/>
      <c r="W62" s="131"/>
      <c r="X62" s="131"/>
      <c r="Y62" s="71"/>
      <c r="Z62" s="148" t="str">
        <f>X68</f>
        <v>Fridrichová Adéla</v>
      </c>
      <c r="AA62" s="140"/>
      <c r="AB62" s="44"/>
      <c r="AC62" s="75"/>
      <c r="AD62" s="44"/>
      <c r="AE62" s="44"/>
    </row>
    <row r="63" spans="21:31" x14ac:dyDescent="0.25">
      <c r="U63" s="132"/>
      <c r="V63" s="132"/>
      <c r="W63" s="117"/>
      <c r="X63" s="117"/>
      <c r="Y63" s="71"/>
      <c r="Z63" s="118"/>
      <c r="AA63" s="152"/>
      <c r="AB63" s="44"/>
      <c r="AC63" s="75"/>
      <c r="AD63" s="44"/>
      <c r="AE63" s="44"/>
    </row>
    <row r="64" spans="21:31" x14ac:dyDescent="0.25">
      <c r="U64" s="38"/>
      <c r="V64" s="21"/>
      <c r="W64" s="21"/>
      <c r="X64" s="21"/>
      <c r="Y64" s="71"/>
      <c r="Z64" s="72"/>
      <c r="AA64" s="73"/>
      <c r="AB64" s="44"/>
      <c r="AC64" s="75"/>
      <c r="AD64" s="44"/>
      <c r="AE64" s="44"/>
    </row>
    <row r="65" spans="21:31" x14ac:dyDescent="0.25">
      <c r="U65" s="38"/>
      <c r="V65" s="131"/>
      <c r="W65" s="131"/>
      <c r="X65" s="21"/>
      <c r="Y65" s="71"/>
      <c r="Z65" s="72"/>
      <c r="AA65" s="73"/>
      <c r="AB65" s="44"/>
      <c r="AC65" s="75"/>
      <c r="AD65" s="44"/>
      <c r="AE65" s="44"/>
    </row>
    <row r="66" spans="21:31" x14ac:dyDescent="0.25">
      <c r="U66" s="41"/>
      <c r="V66" s="19"/>
      <c r="W66" s="19"/>
      <c r="X66" s="21"/>
      <c r="Y66" s="71"/>
      <c r="Z66" s="72"/>
      <c r="AA66" s="73"/>
      <c r="AB66" s="44"/>
      <c r="AC66" s="75"/>
      <c r="AD66" s="44"/>
      <c r="AE66" s="44"/>
    </row>
    <row r="67" spans="21:31" x14ac:dyDescent="0.25">
      <c r="U67" s="41"/>
      <c r="V67" s="19"/>
      <c r="W67" s="19"/>
      <c r="X67" s="21"/>
      <c r="Y67" s="71"/>
      <c r="Z67" s="72"/>
      <c r="AA67" s="73"/>
      <c r="AB67" s="44"/>
      <c r="AC67" s="75"/>
      <c r="AD67" s="44"/>
      <c r="AE67" s="44"/>
    </row>
    <row r="68" spans="21:31" x14ac:dyDescent="0.25">
      <c r="U68" s="41"/>
      <c r="V68" s="19"/>
      <c r="W68" s="19" t="s">
        <v>21</v>
      </c>
      <c r="X68" s="153" t="str">
        <f>L5</f>
        <v>Fridrichová Adéla</v>
      </c>
      <c r="Y68" s="142"/>
      <c r="Z68" s="72"/>
      <c r="AA68" s="73"/>
      <c r="AB68" s="44"/>
      <c r="AC68" s="75"/>
      <c r="AD68" s="44"/>
      <c r="AE68" s="44"/>
    </row>
    <row r="69" spans="21:31" x14ac:dyDescent="0.25">
      <c r="U69" s="41"/>
      <c r="V69" s="19"/>
      <c r="W69" s="19"/>
      <c r="X69" s="21"/>
      <c r="Y69" s="74"/>
      <c r="Z69" s="72"/>
      <c r="AA69" s="73"/>
      <c r="AB69" s="44"/>
      <c r="AC69" s="75"/>
      <c r="AD69" s="44"/>
      <c r="AE69" s="44"/>
    </row>
    <row r="70" spans="21:31" x14ac:dyDescent="0.25">
      <c r="U70" s="41"/>
      <c r="V70" s="19"/>
      <c r="W70" s="19"/>
      <c r="X70" s="21"/>
      <c r="Y70" s="19"/>
      <c r="Z70" s="72"/>
      <c r="AA70" s="73"/>
      <c r="AB70" s="44"/>
      <c r="AC70" s="75"/>
      <c r="AD70" s="44"/>
      <c r="AE70" s="44"/>
    </row>
    <row r="71" spans="21:31" x14ac:dyDescent="0.25">
      <c r="U71" s="41"/>
      <c r="V71" s="131"/>
      <c r="W71" s="131"/>
      <c r="X71" s="21"/>
      <c r="Y71" s="21"/>
      <c r="Z71" s="72"/>
      <c r="AA71" s="73"/>
      <c r="AB71" s="44"/>
      <c r="AC71" s="75"/>
      <c r="AD71" s="44"/>
      <c r="AE71" s="44"/>
    </row>
    <row r="72" spans="21:31" x14ac:dyDescent="0.25">
      <c r="U72" s="41"/>
      <c r="V72" s="41"/>
      <c r="W72" s="41"/>
      <c r="X72" s="44"/>
      <c r="Y72" s="44"/>
      <c r="Z72" s="41"/>
      <c r="AA72" s="75"/>
      <c r="AB72" s="44"/>
      <c r="AC72" s="75"/>
      <c r="AD72" s="44"/>
      <c r="AE72" s="44"/>
    </row>
    <row r="73" spans="21:31" x14ac:dyDescent="0.25">
      <c r="U73" s="41"/>
      <c r="V73" s="41"/>
      <c r="W73" s="41"/>
      <c r="X73" s="44"/>
      <c r="Y73" s="44"/>
      <c r="Z73" s="41"/>
      <c r="AA73" s="75"/>
      <c r="AB73" s="44"/>
      <c r="AC73" s="75"/>
      <c r="AD73" s="44"/>
      <c r="AE73" s="44"/>
    </row>
    <row r="74" spans="21:31" x14ac:dyDescent="0.25">
      <c r="U74" s="41"/>
      <c r="V74" s="44"/>
      <c r="W74" s="44"/>
      <c r="X74" s="44"/>
      <c r="Y74" s="149" t="str">
        <f>X80</f>
        <v>Brožová Eva</v>
      </c>
      <c r="Z74" s="149"/>
      <c r="AA74" s="75"/>
      <c r="AB74" s="150" t="str">
        <f>Z86</f>
        <v>Kalkušová Karolína</v>
      </c>
      <c r="AC74" s="154"/>
      <c r="AD74" s="44"/>
      <c r="AE74" s="44"/>
    </row>
    <row r="75" spans="21:31" x14ac:dyDescent="0.25">
      <c r="U75" s="41"/>
      <c r="V75" s="44"/>
      <c r="W75" s="44"/>
      <c r="X75" s="44"/>
      <c r="Y75" s="146" t="s">
        <v>55</v>
      </c>
      <c r="Z75" s="146"/>
      <c r="AA75" s="75"/>
      <c r="AB75" s="44"/>
      <c r="AC75" s="44"/>
      <c r="AD75" s="44"/>
      <c r="AE75" s="44"/>
    </row>
    <row r="76" spans="21:31" x14ac:dyDescent="0.25">
      <c r="U76" s="41"/>
      <c r="V76" s="44"/>
      <c r="W76" s="44"/>
      <c r="X76" s="44"/>
      <c r="Y76" s="44"/>
      <c r="Z76" s="41"/>
      <c r="AA76" s="75"/>
      <c r="AB76" s="44"/>
      <c r="AC76" s="44"/>
      <c r="AD76" s="44"/>
      <c r="AE76" s="44"/>
    </row>
    <row r="77" spans="21:31" x14ac:dyDescent="0.25">
      <c r="U77" s="41"/>
      <c r="V77" s="131"/>
      <c r="W77" s="131"/>
      <c r="X77" s="21"/>
      <c r="Y77" s="21"/>
      <c r="Z77" s="72"/>
      <c r="AA77" s="73"/>
      <c r="AB77" s="44"/>
      <c r="AC77" s="44"/>
      <c r="AD77" s="44"/>
      <c r="AE77" s="44"/>
    </row>
    <row r="78" spans="21:31" x14ac:dyDescent="0.25">
      <c r="U78" s="41"/>
      <c r="V78" s="19"/>
      <c r="W78" s="19"/>
      <c r="X78" s="21"/>
      <c r="Y78" s="21"/>
      <c r="Z78" s="72"/>
      <c r="AA78" s="73"/>
      <c r="AB78" s="44"/>
      <c r="AC78" s="44"/>
      <c r="AD78" s="44"/>
      <c r="AE78" s="44"/>
    </row>
    <row r="79" spans="21:31" x14ac:dyDescent="0.25">
      <c r="U79" s="41"/>
      <c r="V79" s="19"/>
      <c r="W79" s="19"/>
      <c r="X79" s="21"/>
      <c r="Y79" s="21"/>
      <c r="Z79" s="72"/>
      <c r="AA79" s="73"/>
      <c r="AB79" s="44"/>
      <c r="AC79" s="44"/>
      <c r="AD79" s="44"/>
      <c r="AE79" s="44"/>
    </row>
    <row r="80" spans="21:31" x14ac:dyDescent="0.25">
      <c r="U80" s="41"/>
      <c r="V80" s="19"/>
      <c r="W80" s="41" t="s">
        <v>22</v>
      </c>
      <c r="X80" s="140" t="str">
        <f>L6</f>
        <v>Brožová Eva</v>
      </c>
      <c r="Y80" s="140"/>
      <c r="Z80" s="72"/>
      <c r="AA80" s="73"/>
      <c r="AB80" s="44"/>
      <c r="AC80" s="44"/>
      <c r="AD80" s="44"/>
      <c r="AE80" s="44"/>
    </row>
    <row r="81" spans="21:31" x14ac:dyDescent="0.25">
      <c r="U81" s="41"/>
      <c r="V81" s="19"/>
      <c r="W81" s="19"/>
      <c r="X81" s="21"/>
      <c r="Y81" s="70"/>
      <c r="Z81" s="72"/>
      <c r="AA81" s="73"/>
      <c r="AB81" s="44"/>
      <c r="AC81" s="44"/>
      <c r="AD81" s="44"/>
      <c r="AE81" s="44"/>
    </row>
    <row r="82" spans="21:31" x14ac:dyDescent="0.25">
      <c r="U82" s="41"/>
      <c r="V82" s="19"/>
      <c r="W82" s="19"/>
      <c r="X82" s="21"/>
      <c r="Y82" s="71"/>
      <c r="Z82" s="72"/>
      <c r="AA82" s="73"/>
      <c r="AB82" s="44"/>
      <c r="AC82" s="44"/>
      <c r="AD82" s="44"/>
      <c r="AE82" s="44"/>
    </row>
    <row r="83" spans="21:31" x14ac:dyDescent="0.25">
      <c r="U83" s="41"/>
      <c r="V83" s="131"/>
      <c r="W83" s="131"/>
      <c r="X83" s="21"/>
      <c r="Y83" s="71"/>
      <c r="Z83" s="72"/>
      <c r="AA83" s="73"/>
      <c r="AB83" s="44"/>
      <c r="AC83" s="44"/>
      <c r="AD83" s="44"/>
      <c r="AE83" s="44"/>
    </row>
    <row r="84" spans="21:31" x14ac:dyDescent="0.25">
      <c r="U84" s="41"/>
      <c r="V84" s="19"/>
      <c r="W84" s="19"/>
      <c r="X84" s="19"/>
      <c r="Y84" s="71"/>
      <c r="Z84" s="72"/>
      <c r="AA84" s="73"/>
      <c r="AB84" s="44"/>
      <c r="AC84" s="44"/>
      <c r="AD84" s="44"/>
      <c r="AE84" s="44"/>
    </row>
    <row r="85" spans="21:31" x14ac:dyDescent="0.25">
      <c r="U85" s="41"/>
      <c r="V85" s="19"/>
      <c r="W85" s="19"/>
      <c r="X85" s="19"/>
      <c r="Y85" s="71"/>
      <c r="Z85" s="72"/>
      <c r="AA85" s="73"/>
      <c r="AB85" s="44"/>
      <c r="AC85" s="44"/>
      <c r="AD85" s="44"/>
      <c r="AE85" s="44"/>
    </row>
    <row r="86" spans="21:31" x14ac:dyDescent="0.25">
      <c r="U86" s="130"/>
      <c r="V86" s="130"/>
      <c r="W86" s="131"/>
      <c r="X86" s="131"/>
      <c r="Y86" s="71"/>
      <c r="Z86" s="144" t="str">
        <f>X92</f>
        <v>Kalkušová Karolína</v>
      </c>
      <c r="AA86" s="145"/>
      <c r="AB86" s="44"/>
      <c r="AC86" s="44"/>
      <c r="AD86" s="44"/>
      <c r="AE86" s="44"/>
    </row>
    <row r="87" spans="21:31" x14ac:dyDescent="0.25">
      <c r="U87" s="132"/>
      <c r="V87" s="132"/>
      <c r="W87" s="117"/>
      <c r="X87" s="117"/>
      <c r="Y87" s="71"/>
      <c r="Z87" s="118"/>
      <c r="AA87" s="119"/>
      <c r="AB87" s="44"/>
      <c r="AC87" s="44"/>
      <c r="AD87" s="44"/>
      <c r="AE87" s="44"/>
    </row>
    <row r="88" spans="21:31" x14ac:dyDescent="0.25">
      <c r="U88" s="41"/>
      <c r="V88" s="21"/>
      <c r="W88" s="21"/>
      <c r="X88" s="21"/>
      <c r="Y88" s="71"/>
      <c r="Z88" s="69"/>
      <c r="AA88" s="69"/>
      <c r="AB88" s="44"/>
      <c r="AC88" s="44"/>
      <c r="AD88" s="44"/>
      <c r="AE88" s="44"/>
    </row>
    <row r="89" spans="21:31" x14ac:dyDescent="0.25">
      <c r="U89" s="41"/>
      <c r="V89" s="131"/>
      <c r="W89" s="131"/>
      <c r="X89" s="21"/>
      <c r="Y89" s="71"/>
      <c r="Z89" s="69"/>
      <c r="AA89" s="69"/>
      <c r="AB89" s="44"/>
      <c r="AC89" s="44"/>
      <c r="AD89" s="44"/>
      <c r="AE89" s="44"/>
    </row>
    <row r="90" spans="21:31" x14ac:dyDescent="0.25">
      <c r="U90" s="41"/>
      <c r="V90" s="19"/>
      <c r="W90" s="19"/>
      <c r="X90" s="21"/>
      <c r="Y90" s="71"/>
      <c r="Z90" s="69"/>
      <c r="AA90" s="69"/>
      <c r="AB90" s="44"/>
      <c r="AC90" s="44"/>
      <c r="AD90" s="44"/>
      <c r="AE90" s="44"/>
    </row>
    <row r="91" spans="21:31" x14ac:dyDescent="0.25">
      <c r="U91" s="41"/>
      <c r="V91" s="19"/>
      <c r="W91" s="19"/>
      <c r="X91" s="21"/>
      <c r="Y91" s="71"/>
      <c r="Z91" s="69"/>
      <c r="AA91" s="69"/>
      <c r="AB91" s="44"/>
      <c r="AC91" s="44"/>
      <c r="AD91" s="44"/>
      <c r="AE91" s="44"/>
    </row>
    <row r="92" spans="21:31" x14ac:dyDescent="0.25">
      <c r="U92" s="41"/>
      <c r="V92" s="19"/>
      <c r="W92" s="41" t="s">
        <v>63</v>
      </c>
      <c r="X92" s="153" t="str">
        <f>L20</f>
        <v>Kalkušová Karolína</v>
      </c>
      <c r="Y92" s="142"/>
      <c r="Z92" s="69"/>
      <c r="AA92" s="69"/>
      <c r="AB92" s="44"/>
      <c r="AC92" s="44"/>
      <c r="AD92" s="44"/>
      <c r="AE92" s="44"/>
    </row>
    <row r="93" spans="21:31" x14ac:dyDescent="0.25">
      <c r="U93" s="41"/>
      <c r="V93" s="19"/>
      <c r="W93" s="19"/>
      <c r="X93" s="21"/>
      <c r="Y93" s="74"/>
      <c r="Z93" s="69"/>
      <c r="AA93" s="69"/>
      <c r="AB93" s="44"/>
      <c r="AC93" s="44"/>
      <c r="AD93" s="44"/>
      <c r="AE93" s="44"/>
    </row>
    <row r="94" spans="21:31" x14ac:dyDescent="0.25">
      <c r="U94" s="41"/>
      <c r="V94" s="19"/>
      <c r="W94" s="19"/>
      <c r="X94" s="21"/>
      <c r="Y94" s="19"/>
      <c r="Z94" s="69"/>
      <c r="AA94" s="69"/>
      <c r="AB94" s="44"/>
      <c r="AC94" s="44"/>
      <c r="AD94" s="44"/>
      <c r="AE94" s="44"/>
    </row>
    <row r="95" spans="21:31" x14ac:dyDescent="0.25">
      <c r="U95" s="41"/>
      <c r="V95" s="131"/>
      <c r="W95" s="131"/>
      <c r="X95" s="21"/>
      <c r="Y95" s="21"/>
      <c r="Z95" s="69"/>
      <c r="AA95" s="69"/>
      <c r="AB95" s="44"/>
      <c r="AC95" s="44"/>
      <c r="AD95" s="44"/>
      <c r="AE95" s="44"/>
    </row>
    <row r="96" spans="21:31" x14ac:dyDescent="0.25">
      <c r="U96" s="38"/>
      <c r="V96" s="40"/>
      <c r="W96" s="40"/>
      <c r="X96" s="38"/>
      <c r="Y96" s="38"/>
      <c r="Z96" s="38"/>
      <c r="AA96" s="38"/>
      <c r="AB96" s="38"/>
      <c r="AC96" s="38"/>
      <c r="AD96" s="38"/>
      <c r="AE96" s="38"/>
    </row>
    <row r="97" spans="21:31" x14ac:dyDescent="0.25">
      <c r="U97" s="38"/>
      <c r="V97" s="40"/>
      <c r="W97" s="40"/>
      <c r="X97" s="38"/>
      <c r="Y97" s="38"/>
      <c r="Z97" s="38"/>
      <c r="AA97" s="38"/>
      <c r="AB97" s="38"/>
      <c r="AC97" s="38"/>
      <c r="AD97" s="38"/>
      <c r="AE97" s="38"/>
    </row>
    <row r="98" spans="21:31" x14ac:dyDescent="0.25"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pans="21:31" x14ac:dyDescent="0.25">
      <c r="U99" s="38"/>
      <c r="V99" s="38"/>
      <c r="W99" s="38"/>
      <c r="X99" s="38"/>
      <c r="Y99" s="38"/>
      <c r="Z99" s="135" t="s">
        <v>271</v>
      </c>
      <c r="AA99" s="135"/>
      <c r="AB99" s="135"/>
      <c r="AC99" s="38"/>
      <c r="AD99" s="38"/>
      <c r="AE99" s="38"/>
    </row>
    <row r="100" spans="21:31" x14ac:dyDescent="0.25">
      <c r="U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pans="21:31" x14ac:dyDescent="0.25">
      <c r="U101" s="38"/>
      <c r="V101" s="44"/>
      <c r="W101" s="140"/>
      <c r="X101" s="140"/>
      <c r="Y101" s="23"/>
      <c r="Z101" s="23"/>
      <c r="AA101" s="20"/>
      <c r="AB101" s="20"/>
      <c r="AC101" s="38"/>
      <c r="AD101" s="38"/>
      <c r="AE101" s="38"/>
    </row>
    <row r="102" spans="21:31" x14ac:dyDescent="0.25">
      <c r="U102" s="38"/>
      <c r="V102" s="44"/>
      <c r="W102" s="23"/>
      <c r="X102" s="22"/>
      <c r="Y102" s="23"/>
      <c r="Z102" s="23"/>
      <c r="AA102" s="20"/>
      <c r="AB102" s="20"/>
      <c r="AC102" s="38"/>
      <c r="AD102" s="38"/>
      <c r="AE102" s="38"/>
    </row>
    <row r="103" spans="21:31" x14ac:dyDescent="0.25">
      <c r="U103" s="38"/>
      <c r="V103" s="44"/>
      <c r="W103" s="23"/>
      <c r="X103" s="24"/>
      <c r="Y103" s="23"/>
      <c r="Z103" s="23"/>
      <c r="AA103" s="20"/>
      <c r="AB103" s="20"/>
      <c r="AC103" s="38"/>
      <c r="AD103" s="38"/>
      <c r="AE103" s="38"/>
    </row>
    <row r="104" spans="21:31" x14ac:dyDescent="0.25">
      <c r="U104" s="38"/>
      <c r="V104" s="44"/>
      <c r="W104" s="23"/>
      <c r="X104" s="71" t="s">
        <v>64</v>
      </c>
      <c r="Y104" s="148" t="str">
        <f>L30</f>
        <v>Mazálková Natálie</v>
      </c>
      <c r="Z104" s="140"/>
      <c r="AA104" s="20"/>
      <c r="AB104" s="20"/>
      <c r="AC104" s="38"/>
      <c r="AD104" s="38"/>
      <c r="AE104" s="38"/>
    </row>
    <row r="105" spans="21:31" x14ac:dyDescent="0.25">
      <c r="U105" s="38"/>
      <c r="V105" s="44"/>
      <c r="W105" s="23"/>
      <c r="X105" s="24"/>
      <c r="Y105" s="21"/>
      <c r="Z105" s="22"/>
      <c r="AA105" s="20"/>
      <c r="AB105" s="20"/>
      <c r="AC105" s="38"/>
      <c r="AD105" s="38"/>
      <c r="AE105" s="38"/>
    </row>
    <row r="106" spans="21:31" x14ac:dyDescent="0.25">
      <c r="U106" s="38"/>
      <c r="V106" s="44"/>
      <c r="W106" s="23"/>
      <c r="X106" s="24"/>
      <c r="Y106" s="23"/>
      <c r="Z106" s="24"/>
      <c r="AA106" s="20"/>
      <c r="AB106" s="20"/>
      <c r="AC106" s="38"/>
      <c r="AD106" s="38"/>
      <c r="AE106" s="38"/>
    </row>
    <row r="107" spans="21:31" x14ac:dyDescent="0.25">
      <c r="U107" s="38"/>
      <c r="V107" s="44"/>
      <c r="W107" s="140"/>
      <c r="X107" s="143"/>
      <c r="Y107" s="23"/>
      <c r="Z107" s="24"/>
      <c r="AA107" s="20"/>
      <c r="AB107" s="20"/>
      <c r="AC107" s="38"/>
      <c r="AD107" s="38"/>
      <c r="AE107" s="38"/>
    </row>
    <row r="108" spans="21:31" x14ac:dyDescent="0.25">
      <c r="U108" s="38"/>
      <c r="V108" s="44"/>
      <c r="W108" s="23"/>
      <c r="X108" s="45"/>
      <c r="Y108" s="28"/>
      <c r="Z108" s="24"/>
      <c r="AA108" s="20"/>
      <c r="AB108" s="20"/>
      <c r="AC108" s="38"/>
      <c r="AD108" s="38"/>
      <c r="AE108" s="38"/>
    </row>
    <row r="109" spans="21:31" x14ac:dyDescent="0.25">
      <c r="U109" s="38"/>
      <c r="V109" s="44"/>
      <c r="W109" s="23"/>
      <c r="X109" s="28"/>
      <c r="Y109" s="28"/>
      <c r="Z109" s="24"/>
      <c r="AA109" s="20"/>
      <c r="AB109" s="20"/>
      <c r="AC109" s="38"/>
      <c r="AD109" s="38"/>
      <c r="AE109" s="38"/>
    </row>
    <row r="110" spans="21:31" x14ac:dyDescent="0.25">
      <c r="U110" s="38"/>
      <c r="V110" s="130"/>
      <c r="W110" s="130"/>
      <c r="X110" s="131"/>
      <c r="Y110" s="131"/>
      <c r="Z110" s="24"/>
      <c r="AA110" s="144" t="str">
        <f>Y116</f>
        <v>Kocmanová Kristýna</v>
      </c>
      <c r="AB110" s="151"/>
      <c r="AC110" s="38"/>
      <c r="AD110" s="38"/>
      <c r="AE110" s="38"/>
    </row>
    <row r="111" spans="21:31" x14ac:dyDescent="0.25">
      <c r="U111" s="38"/>
      <c r="V111" s="132"/>
      <c r="W111" s="132"/>
      <c r="X111" s="117"/>
      <c r="Y111" s="117"/>
      <c r="Z111" s="24"/>
      <c r="AA111" s="118"/>
      <c r="AB111" s="152"/>
      <c r="AC111" s="38"/>
      <c r="AD111" s="38"/>
      <c r="AE111" s="38"/>
    </row>
    <row r="112" spans="21:31" x14ac:dyDescent="0.25">
      <c r="U112" s="38"/>
      <c r="V112" s="44"/>
      <c r="W112" s="23"/>
      <c r="X112" s="23"/>
      <c r="Y112" s="23"/>
      <c r="Z112" s="24"/>
      <c r="AA112" s="32"/>
      <c r="AB112" s="84"/>
      <c r="AC112" s="38"/>
      <c r="AD112" s="38"/>
      <c r="AE112" s="38"/>
    </row>
    <row r="113" spans="21:31" x14ac:dyDescent="0.25">
      <c r="U113" s="38"/>
      <c r="V113" s="44" t="s">
        <v>65</v>
      </c>
      <c r="W113" s="140" t="str">
        <f>L17</f>
        <v>Pszyková Lucie</v>
      </c>
      <c r="X113" s="140"/>
      <c r="Y113" s="23"/>
      <c r="Z113" s="24"/>
      <c r="AA113" s="32"/>
      <c r="AB113" s="84"/>
      <c r="AC113" s="38"/>
      <c r="AD113" s="38"/>
      <c r="AE113" s="38"/>
    </row>
    <row r="114" spans="21:31" x14ac:dyDescent="0.25">
      <c r="U114" s="38"/>
      <c r="V114" s="44"/>
      <c r="W114" s="23"/>
      <c r="X114" s="22"/>
      <c r="Y114" s="23"/>
      <c r="Z114" s="24"/>
      <c r="AA114" s="32"/>
      <c r="AB114" s="84"/>
      <c r="AC114" s="38"/>
      <c r="AD114" s="38"/>
      <c r="AE114" s="38"/>
    </row>
    <row r="115" spans="21:31" x14ac:dyDescent="0.25">
      <c r="U115" s="38"/>
      <c r="V115" s="44"/>
      <c r="W115" s="23"/>
      <c r="X115" s="24"/>
      <c r="Y115" s="23"/>
      <c r="Z115" s="24"/>
      <c r="AA115" s="32"/>
      <c r="AB115" s="84"/>
      <c r="AC115" s="38"/>
      <c r="AD115" s="38"/>
      <c r="AE115" s="38"/>
    </row>
    <row r="116" spans="21:31" x14ac:dyDescent="0.25">
      <c r="U116" s="38"/>
      <c r="V116" s="44"/>
      <c r="W116" s="21"/>
      <c r="X116" s="71"/>
      <c r="Y116" s="141" t="str">
        <f>W119</f>
        <v>Kocmanová Kristýna</v>
      </c>
      <c r="Z116" s="142"/>
      <c r="AA116" s="32"/>
      <c r="AB116" s="84"/>
      <c r="AC116" s="38"/>
      <c r="AD116" s="38"/>
      <c r="AE116" s="38"/>
    </row>
    <row r="117" spans="21:31" x14ac:dyDescent="0.25">
      <c r="U117" s="38"/>
      <c r="V117" s="44"/>
      <c r="W117" s="21"/>
      <c r="X117" s="71"/>
      <c r="Y117" s="21"/>
      <c r="Z117" s="45"/>
      <c r="AA117" s="32"/>
      <c r="AB117" s="84"/>
      <c r="AC117" s="38"/>
      <c r="AD117" s="38"/>
      <c r="AE117" s="38"/>
    </row>
    <row r="118" spans="21:31" x14ac:dyDescent="0.25">
      <c r="U118" s="38"/>
      <c r="V118" s="44"/>
      <c r="W118" s="21"/>
      <c r="X118" s="71"/>
      <c r="Y118" s="23"/>
      <c r="Z118" s="28"/>
      <c r="AA118" s="32"/>
      <c r="AB118" s="84"/>
      <c r="AC118" s="38"/>
      <c r="AD118" s="38"/>
      <c r="AE118" s="38"/>
    </row>
    <row r="119" spans="21:31" x14ac:dyDescent="0.25">
      <c r="U119" s="38"/>
      <c r="V119" s="43" t="s">
        <v>25</v>
      </c>
      <c r="W119" s="140" t="str">
        <f>L7</f>
        <v>Kocmanová Kristýna</v>
      </c>
      <c r="X119" s="143"/>
      <c r="Y119" s="23"/>
      <c r="Z119" s="23"/>
      <c r="AA119" s="32"/>
      <c r="AB119" s="84"/>
      <c r="AC119" s="38"/>
      <c r="AD119" s="38"/>
      <c r="AE119" s="38"/>
    </row>
    <row r="120" spans="21:31" x14ac:dyDescent="0.25">
      <c r="U120" s="38"/>
      <c r="V120" s="44"/>
      <c r="W120" s="44"/>
      <c r="X120" s="44"/>
      <c r="Y120" s="38"/>
      <c r="Z120" s="38"/>
      <c r="AA120" s="40"/>
      <c r="AB120" s="85"/>
      <c r="AC120" s="38"/>
      <c r="AD120" s="38"/>
      <c r="AE120" s="38"/>
    </row>
    <row r="121" spans="21:31" x14ac:dyDescent="0.25">
      <c r="U121" s="38"/>
      <c r="V121" s="44"/>
      <c r="W121" s="44"/>
      <c r="X121" s="44"/>
      <c r="Y121" s="38"/>
      <c r="Z121" s="38"/>
      <c r="AA121" s="40"/>
      <c r="AB121" s="85"/>
      <c r="AC121" s="38"/>
      <c r="AD121" s="38"/>
      <c r="AE121" s="38"/>
    </row>
    <row r="122" spans="21:31" x14ac:dyDescent="0.25">
      <c r="U122" s="38"/>
      <c r="V122" s="149" t="str">
        <f>W113</f>
        <v>Pszyková Lucie</v>
      </c>
      <c r="W122" s="149"/>
      <c r="X122" s="44"/>
      <c r="Y122" s="38"/>
      <c r="Z122" s="149"/>
      <c r="AA122" s="149"/>
      <c r="AB122" s="85"/>
      <c r="AC122" s="150" t="str">
        <f>AA110</f>
        <v>Kocmanová Kristýna</v>
      </c>
      <c r="AD122" s="149"/>
      <c r="AE122" s="38"/>
    </row>
    <row r="123" spans="21:31" x14ac:dyDescent="0.25">
      <c r="U123" s="38"/>
      <c r="V123" s="146" t="s">
        <v>66</v>
      </c>
      <c r="W123" s="146"/>
      <c r="X123" s="44"/>
      <c r="Y123" s="38"/>
      <c r="Z123" s="146" t="s">
        <v>67</v>
      </c>
      <c r="AA123" s="146"/>
      <c r="AB123" s="85"/>
      <c r="AC123" s="147" t="s">
        <v>68</v>
      </c>
      <c r="AD123" s="146"/>
      <c r="AE123" s="38"/>
    </row>
    <row r="124" spans="21:31" x14ac:dyDescent="0.25">
      <c r="U124" s="38"/>
      <c r="V124" s="44"/>
      <c r="W124" s="44"/>
      <c r="X124" s="44"/>
      <c r="Y124" s="38"/>
      <c r="Z124" s="38"/>
      <c r="AA124" s="40"/>
      <c r="AB124" s="85"/>
      <c r="AC124" s="38"/>
      <c r="AD124" s="38"/>
      <c r="AE124" s="38"/>
    </row>
    <row r="125" spans="21:31" x14ac:dyDescent="0.25">
      <c r="U125" s="38"/>
      <c r="V125" s="44" t="s">
        <v>69</v>
      </c>
      <c r="W125" s="114" t="str">
        <f>L18</f>
        <v>Gažovská Ivana</v>
      </c>
      <c r="X125" s="114"/>
      <c r="Y125" s="23"/>
      <c r="Z125" s="23"/>
      <c r="AA125" s="32"/>
      <c r="AB125" s="84"/>
      <c r="AC125" s="38"/>
      <c r="AD125" s="38"/>
      <c r="AE125" s="38"/>
    </row>
    <row r="126" spans="21:31" x14ac:dyDescent="0.25">
      <c r="U126" s="38"/>
      <c r="V126" s="44"/>
      <c r="W126" s="21"/>
      <c r="X126" s="70"/>
      <c r="Y126" s="23"/>
      <c r="Z126" s="23"/>
      <c r="AA126" s="32"/>
      <c r="AB126" s="84"/>
      <c r="AC126" s="38"/>
      <c r="AD126" s="38"/>
      <c r="AE126" s="38"/>
    </row>
    <row r="127" spans="21:31" x14ac:dyDescent="0.25">
      <c r="U127" s="38"/>
      <c r="V127" s="44"/>
      <c r="W127" s="21"/>
      <c r="X127" s="71"/>
      <c r="Y127" s="23"/>
      <c r="Z127" s="23"/>
      <c r="AA127" s="32"/>
      <c r="AB127" s="84"/>
      <c r="AC127" s="38"/>
      <c r="AD127" s="38"/>
      <c r="AE127" s="38"/>
    </row>
    <row r="128" spans="21:31" x14ac:dyDescent="0.25">
      <c r="U128" s="38"/>
      <c r="V128" s="44"/>
      <c r="W128" s="21"/>
      <c r="X128" s="71"/>
      <c r="Y128" s="148" t="str">
        <f>W131</f>
        <v>Jelínková Apolena</v>
      </c>
      <c r="Z128" s="140"/>
      <c r="AA128" s="32"/>
      <c r="AB128" s="84"/>
      <c r="AC128" s="38"/>
      <c r="AD128" s="38"/>
      <c r="AE128" s="38"/>
    </row>
    <row r="129" spans="21:31" x14ac:dyDescent="0.25">
      <c r="U129" s="38"/>
      <c r="V129" s="44"/>
      <c r="W129" s="21"/>
      <c r="X129" s="71"/>
      <c r="Y129" s="21"/>
      <c r="Z129" s="22"/>
      <c r="AA129" s="32"/>
      <c r="AB129" s="84"/>
      <c r="AC129" s="38"/>
      <c r="AD129" s="38"/>
      <c r="AE129" s="38"/>
    </row>
    <row r="130" spans="21:31" x14ac:dyDescent="0.25">
      <c r="U130" s="38"/>
      <c r="V130" s="44"/>
      <c r="W130" s="23"/>
      <c r="X130" s="24"/>
      <c r="Y130" s="23"/>
      <c r="Z130" s="24"/>
      <c r="AA130" s="32"/>
      <c r="AB130" s="84"/>
      <c r="AC130" s="38"/>
      <c r="AD130" s="38"/>
      <c r="AE130" s="38"/>
    </row>
    <row r="131" spans="21:31" x14ac:dyDescent="0.25">
      <c r="U131" s="38"/>
      <c r="V131" s="44" t="s">
        <v>24</v>
      </c>
      <c r="W131" s="140" t="str">
        <f>L9</f>
        <v>Jelínková Apolena</v>
      </c>
      <c r="X131" s="143"/>
      <c r="Y131" s="23"/>
      <c r="Z131" s="24"/>
      <c r="AA131" s="32"/>
      <c r="AB131" s="84"/>
      <c r="AC131" s="38"/>
      <c r="AD131" s="38"/>
      <c r="AE131" s="38"/>
    </row>
    <row r="132" spans="21:31" x14ac:dyDescent="0.25">
      <c r="U132" s="38"/>
      <c r="V132" s="44"/>
      <c r="W132" s="23"/>
      <c r="X132" s="45"/>
      <c r="Y132" s="28"/>
      <c r="Z132" s="24"/>
      <c r="AA132" s="32"/>
      <c r="AB132" s="84"/>
      <c r="AC132" s="38"/>
      <c r="AD132" s="38"/>
      <c r="AE132" s="38"/>
    </row>
    <row r="133" spans="21:31" x14ac:dyDescent="0.25">
      <c r="U133" s="38"/>
      <c r="V133" s="44"/>
      <c r="W133" s="23"/>
      <c r="X133" s="28"/>
      <c r="Y133" s="28"/>
      <c r="Z133" s="24"/>
      <c r="AA133" s="32"/>
      <c r="AB133" s="84"/>
      <c r="AC133" s="38"/>
      <c r="AD133" s="38"/>
      <c r="AE133" s="38"/>
    </row>
    <row r="134" spans="21:31" x14ac:dyDescent="0.25">
      <c r="U134" s="38"/>
      <c r="V134" s="130"/>
      <c r="W134" s="130"/>
      <c r="X134" s="131"/>
      <c r="Y134" s="131"/>
      <c r="Z134" s="24"/>
      <c r="AA134" s="144" t="str">
        <f>Y140</f>
        <v>Slavíčková Andrea</v>
      </c>
      <c r="AB134" s="145"/>
      <c r="AC134" s="38"/>
      <c r="AD134" s="38"/>
      <c r="AE134" s="38"/>
    </row>
    <row r="135" spans="21:31" x14ac:dyDescent="0.25">
      <c r="U135" s="38"/>
      <c r="V135" s="132"/>
      <c r="W135" s="132"/>
      <c r="X135" s="117"/>
      <c r="Y135" s="117"/>
      <c r="Z135" s="24"/>
      <c r="AA135" s="118"/>
      <c r="AB135" s="119"/>
      <c r="AC135" s="38"/>
      <c r="AD135" s="38"/>
      <c r="AE135" s="38"/>
    </row>
    <row r="136" spans="21:31" x14ac:dyDescent="0.25">
      <c r="U136" s="38"/>
      <c r="V136" s="44"/>
      <c r="W136" s="23"/>
      <c r="X136" s="23"/>
      <c r="Y136" s="23"/>
      <c r="Z136" s="24"/>
      <c r="AA136" s="20"/>
      <c r="AB136" s="20"/>
      <c r="AC136" s="38"/>
      <c r="AD136" s="38"/>
      <c r="AE136" s="38"/>
    </row>
    <row r="137" spans="21:31" x14ac:dyDescent="0.25">
      <c r="U137" s="38"/>
      <c r="V137" s="44"/>
      <c r="W137" s="140"/>
      <c r="X137" s="140"/>
      <c r="Y137" s="23"/>
      <c r="Z137" s="24"/>
      <c r="AA137" s="20"/>
      <c r="AB137" s="20"/>
      <c r="AC137" s="38"/>
      <c r="AD137" s="38"/>
      <c r="AE137" s="38"/>
    </row>
    <row r="138" spans="21:31" x14ac:dyDescent="0.25">
      <c r="U138" s="38"/>
      <c r="V138" s="44"/>
      <c r="W138" s="23"/>
      <c r="X138" s="22"/>
      <c r="Y138" s="23"/>
      <c r="Z138" s="24"/>
      <c r="AA138" s="20"/>
      <c r="AB138" s="20"/>
      <c r="AC138" s="38"/>
      <c r="AD138" s="38"/>
      <c r="AE138" s="38"/>
    </row>
    <row r="139" spans="21:31" x14ac:dyDescent="0.25">
      <c r="U139" s="38"/>
      <c r="V139" s="44"/>
      <c r="W139" s="23"/>
      <c r="X139" s="24"/>
      <c r="Y139" s="23"/>
      <c r="Z139" s="24"/>
      <c r="AA139" s="20"/>
      <c r="AB139" s="20"/>
      <c r="AC139" s="38"/>
      <c r="AD139" s="38"/>
      <c r="AE139" s="38"/>
    </row>
    <row r="140" spans="21:31" x14ac:dyDescent="0.25">
      <c r="U140" s="38"/>
      <c r="V140" s="44"/>
      <c r="W140" s="23"/>
      <c r="X140" s="71" t="s">
        <v>70</v>
      </c>
      <c r="Y140" s="141" t="str">
        <f>L28</f>
        <v>Slavíčková Andrea</v>
      </c>
      <c r="Z140" s="142"/>
      <c r="AA140" s="20"/>
      <c r="AB140" s="20"/>
      <c r="AC140" s="38"/>
      <c r="AD140" s="38"/>
      <c r="AE140" s="38"/>
    </row>
    <row r="141" spans="21:31" x14ac:dyDescent="0.25">
      <c r="U141" s="38"/>
      <c r="V141" s="44"/>
      <c r="W141" s="23"/>
      <c r="X141" s="24"/>
      <c r="Y141" s="21"/>
      <c r="Z141" s="45"/>
      <c r="AA141" s="20"/>
      <c r="AB141" s="20"/>
      <c r="AC141" s="38"/>
      <c r="AD141" s="38"/>
      <c r="AE141" s="38"/>
    </row>
    <row r="142" spans="21:31" x14ac:dyDescent="0.25">
      <c r="U142" s="38"/>
      <c r="V142" s="44"/>
      <c r="W142" s="23"/>
      <c r="X142" s="24"/>
      <c r="Y142" s="23"/>
      <c r="Z142" s="28"/>
      <c r="AA142" s="20"/>
      <c r="AB142" s="20"/>
      <c r="AC142" s="38"/>
      <c r="AD142" s="38"/>
      <c r="AE142" s="38"/>
    </row>
    <row r="143" spans="21:31" x14ac:dyDescent="0.25">
      <c r="U143" s="38"/>
      <c r="V143" s="44"/>
      <c r="W143" s="140"/>
      <c r="X143" s="143"/>
      <c r="Y143" s="23"/>
      <c r="Z143" s="23"/>
      <c r="AA143" s="20"/>
      <c r="AB143" s="20"/>
      <c r="AC143" s="38"/>
      <c r="AD143" s="38"/>
      <c r="AE143" s="38"/>
    </row>
  </sheetData>
  <mergeCells count="101">
    <mergeCell ref="B1:D1"/>
    <mergeCell ref="B3:D3"/>
    <mergeCell ref="E3:G3"/>
    <mergeCell ref="H3:J3"/>
    <mergeCell ref="M3:O3"/>
    <mergeCell ref="Y3:AA3"/>
    <mergeCell ref="AB25:AC25"/>
    <mergeCell ref="Z13:AA13"/>
    <mergeCell ref="M14:O14"/>
    <mergeCell ref="U14:V14"/>
    <mergeCell ref="W14:X14"/>
    <mergeCell ref="Z14:AA14"/>
    <mergeCell ref="M15:O15"/>
    <mergeCell ref="M4:O4"/>
    <mergeCell ref="V4:W4"/>
    <mergeCell ref="X7:Y7"/>
    <mergeCell ref="V10:W10"/>
    <mergeCell ref="U13:V13"/>
    <mergeCell ref="W13:X13"/>
    <mergeCell ref="M26:O26"/>
    <mergeCell ref="U26:V26"/>
    <mergeCell ref="Y26:Z26"/>
    <mergeCell ref="V28:W28"/>
    <mergeCell ref="X31:Y31"/>
    <mergeCell ref="V34:W34"/>
    <mergeCell ref="V16:W16"/>
    <mergeCell ref="X19:Y19"/>
    <mergeCell ref="V22:W22"/>
    <mergeCell ref="U25:V25"/>
    <mergeCell ref="Y25:Z25"/>
    <mergeCell ref="V40:W40"/>
    <mergeCell ref="X43:Y43"/>
    <mergeCell ref="V46:W46"/>
    <mergeCell ref="AA49:AB49"/>
    <mergeCell ref="AD49:AE49"/>
    <mergeCell ref="AA50:AB50"/>
    <mergeCell ref="AD50:AE50"/>
    <mergeCell ref="U37:V37"/>
    <mergeCell ref="W37:X37"/>
    <mergeCell ref="Z37:AA37"/>
    <mergeCell ref="U38:V38"/>
    <mergeCell ref="W38:X38"/>
    <mergeCell ref="Z38:AA38"/>
    <mergeCell ref="U63:V63"/>
    <mergeCell ref="W63:X63"/>
    <mergeCell ref="Z63:AA63"/>
    <mergeCell ref="V65:W65"/>
    <mergeCell ref="X68:Y68"/>
    <mergeCell ref="V71:W71"/>
    <mergeCell ref="V53:W53"/>
    <mergeCell ref="X56:Y56"/>
    <mergeCell ref="V59:W59"/>
    <mergeCell ref="U62:V62"/>
    <mergeCell ref="W62:X62"/>
    <mergeCell ref="Z62:AA62"/>
    <mergeCell ref="U86:V86"/>
    <mergeCell ref="W86:X86"/>
    <mergeCell ref="Z86:AA86"/>
    <mergeCell ref="U87:V87"/>
    <mergeCell ref="W87:X87"/>
    <mergeCell ref="Z87:AA87"/>
    <mergeCell ref="Y74:Z74"/>
    <mergeCell ref="AB74:AC74"/>
    <mergeCell ref="Y75:Z75"/>
    <mergeCell ref="V77:W77"/>
    <mergeCell ref="X80:Y80"/>
    <mergeCell ref="V83:W83"/>
    <mergeCell ref="W107:X107"/>
    <mergeCell ref="V110:W110"/>
    <mergeCell ref="X110:Y110"/>
    <mergeCell ref="AA110:AB110"/>
    <mergeCell ref="V111:W111"/>
    <mergeCell ref="X111:Y111"/>
    <mergeCell ref="AA111:AB111"/>
    <mergeCell ref="V89:W89"/>
    <mergeCell ref="X92:Y92"/>
    <mergeCell ref="V95:W95"/>
    <mergeCell ref="Z99:AB99"/>
    <mergeCell ref="W101:X101"/>
    <mergeCell ref="Y104:Z104"/>
    <mergeCell ref="V123:W123"/>
    <mergeCell ref="Z123:AA123"/>
    <mergeCell ref="AC123:AD123"/>
    <mergeCell ref="W125:X125"/>
    <mergeCell ref="Y128:Z128"/>
    <mergeCell ref="W131:X131"/>
    <mergeCell ref="W113:X113"/>
    <mergeCell ref="Y116:Z116"/>
    <mergeCell ref="W119:X119"/>
    <mergeCell ref="V122:W122"/>
    <mergeCell ref="Z122:AA122"/>
    <mergeCell ref="AC122:AD122"/>
    <mergeCell ref="W137:X137"/>
    <mergeCell ref="Y140:Z140"/>
    <mergeCell ref="W143:X143"/>
    <mergeCell ref="V134:W134"/>
    <mergeCell ref="X134:Y134"/>
    <mergeCell ref="AA134:AB134"/>
    <mergeCell ref="V135:W135"/>
    <mergeCell ref="X135:Y135"/>
    <mergeCell ref="AA135:AB135"/>
  </mergeCells>
  <conditionalFormatting sqref="V4 V10 V16 V22">
    <cfRule type="expression" dxfId="203" priority="35" stopIfTrue="1">
      <formula>OR(AND(V4&lt;&gt;"Bye",V5="Bye"),W4=$G$5)</formula>
    </cfRule>
    <cfRule type="expression" dxfId="202" priority="36" stopIfTrue="1">
      <formula>W5=$G$5</formula>
    </cfRule>
  </conditionalFormatting>
  <conditionalFormatting sqref="V5 V11 V17">
    <cfRule type="expression" dxfId="201" priority="33" stopIfTrue="1">
      <formula>OR(AND(V5&lt;&gt;"Bye",V4="Bye"),W5=$G$5)</formula>
    </cfRule>
    <cfRule type="expression" dxfId="200" priority="34" stopIfTrue="1">
      <formula>W4=$G$5</formula>
    </cfRule>
  </conditionalFormatting>
  <conditionalFormatting sqref="V40 V46">
    <cfRule type="expression" dxfId="199" priority="31" stopIfTrue="1">
      <formula>OR(AND(V40&lt;&gt;"Bye",V41="Bye"),W40=$G$5)</formula>
    </cfRule>
    <cfRule type="expression" dxfId="198" priority="32" stopIfTrue="1">
      <formula>W41=$G$5</formula>
    </cfRule>
  </conditionalFormatting>
  <conditionalFormatting sqref="V29 V35 V41">
    <cfRule type="expression" dxfId="197" priority="29" stopIfTrue="1">
      <formula>OR(AND(V29&lt;&gt;"Bye",V28="Bye"),W29=$G$5)</formula>
    </cfRule>
    <cfRule type="expression" dxfId="196" priority="30" stopIfTrue="1">
      <formula>W28=$G$5</formula>
    </cfRule>
  </conditionalFormatting>
  <conditionalFormatting sqref="V53 V59 V65 V71">
    <cfRule type="expression" dxfId="195" priority="27" stopIfTrue="1">
      <formula>OR(AND(V53&lt;&gt;"Bye",V54="Bye"),W53=$G$5)</formula>
    </cfRule>
    <cfRule type="expression" dxfId="194" priority="28" stopIfTrue="1">
      <formula>W54=$G$5</formula>
    </cfRule>
  </conditionalFormatting>
  <conditionalFormatting sqref="V54 V60 V66">
    <cfRule type="expression" dxfId="193" priority="25" stopIfTrue="1">
      <formula>OR(AND(V54&lt;&gt;"Bye",V53="Bye"),W54=$G$5)</formula>
    </cfRule>
    <cfRule type="expression" dxfId="192" priority="26" stopIfTrue="1">
      <formula>W53=$G$5</formula>
    </cfRule>
  </conditionalFormatting>
  <conditionalFormatting sqref="V77 V83 V89 V95">
    <cfRule type="expression" dxfId="191" priority="23" stopIfTrue="1">
      <formula>OR(AND(V77&lt;&gt;"Bye",V78="Bye"),W77=$G$5)</formula>
    </cfRule>
    <cfRule type="expression" dxfId="190" priority="24" stopIfTrue="1">
      <formula>W78=$G$5</formula>
    </cfRule>
  </conditionalFormatting>
  <conditionalFormatting sqref="V78 V84 V90">
    <cfRule type="expression" dxfId="189" priority="21" stopIfTrue="1">
      <formula>OR(AND(V78&lt;&gt;"Bye",V77="Bye"),W78=$G$5)</formula>
    </cfRule>
    <cfRule type="expression" dxfId="188" priority="22" stopIfTrue="1">
      <formula>W77=$G$5</formula>
    </cfRule>
  </conditionalFormatting>
  <conditionalFormatting sqref="V34">
    <cfRule type="expression" dxfId="187" priority="19" stopIfTrue="1">
      <formula>OR(AND(V34&lt;&gt;"Bye",V35="Bye"),W34=$G$5)</formula>
    </cfRule>
    <cfRule type="expression" dxfId="186" priority="20" stopIfTrue="1">
      <formula>W35=$G$5</formula>
    </cfRule>
  </conditionalFormatting>
  <conditionalFormatting sqref="V28">
    <cfRule type="expression" dxfId="185" priority="17" stopIfTrue="1">
      <formula>OR(AND(V28&lt;&gt;"Bye",V29="Bye"),W28=$G$5)</formula>
    </cfRule>
    <cfRule type="expression" dxfId="184" priority="18" stopIfTrue="1">
      <formula>W29=$G$5</formula>
    </cfRule>
  </conditionalFormatting>
  <conditionalFormatting sqref="W101 W107 W113 W119">
    <cfRule type="expression" dxfId="183" priority="15" stopIfTrue="1">
      <formula>OR(AND(W101&lt;&gt;"Bye",W102="Bye"),X101=$G$5)</formula>
    </cfRule>
    <cfRule type="expression" dxfId="182" priority="16" stopIfTrue="1">
      <formula>X102=$G$5</formula>
    </cfRule>
  </conditionalFormatting>
  <conditionalFormatting sqref="W102 W108 W114">
    <cfRule type="expression" dxfId="181" priority="13" stopIfTrue="1">
      <formula>OR(AND(W102&lt;&gt;"Bye",W101="Bye"),X102=$G$5)</formula>
    </cfRule>
    <cfRule type="expression" dxfId="180" priority="14" stopIfTrue="1">
      <formula>X101=$G$5</formula>
    </cfRule>
  </conditionalFormatting>
  <conditionalFormatting sqref="W125 W131 W137 W143">
    <cfRule type="expression" dxfId="179" priority="11" stopIfTrue="1">
      <formula>OR(AND(W125&lt;&gt;"Bye",W126="Bye"),X125=$G$5)</formula>
    </cfRule>
    <cfRule type="expression" dxfId="178" priority="12" stopIfTrue="1">
      <formula>X126=$G$5</formula>
    </cfRule>
  </conditionalFormatting>
  <conditionalFormatting sqref="W126 W132 W138">
    <cfRule type="expression" dxfId="177" priority="9" stopIfTrue="1">
      <formula>OR(AND(W126&lt;&gt;"Bye",W125="Bye"),X126=$G$5)</formula>
    </cfRule>
    <cfRule type="expression" dxfId="176" priority="10" stopIfTrue="1">
      <formula>X125=$G$5</formula>
    </cfRule>
  </conditionalFormatting>
  <conditionalFormatting sqref="W101 W107 W113 W119">
    <cfRule type="expression" dxfId="175" priority="7" stopIfTrue="1">
      <formula>OR(AND(W101&lt;&gt;"Bye",W102="Bye"),X101=$G$5)</formula>
    </cfRule>
    <cfRule type="expression" dxfId="174" priority="8" stopIfTrue="1">
      <formula>X102=$G$5</formula>
    </cfRule>
  </conditionalFormatting>
  <conditionalFormatting sqref="W102 W108 W114">
    <cfRule type="expression" dxfId="173" priority="5" stopIfTrue="1">
      <formula>OR(AND(W102&lt;&gt;"Bye",W101="Bye"),X102=$G$5)</formula>
    </cfRule>
    <cfRule type="expression" dxfId="172" priority="6" stopIfTrue="1">
      <formula>X101=$G$5</formula>
    </cfRule>
  </conditionalFormatting>
  <conditionalFormatting sqref="W125 W131 W137 W143">
    <cfRule type="expression" dxfId="171" priority="3" stopIfTrue="1">
      <formula>OR(AND(W125&lt;&gt;"Bye",W126="Bye"),X125=$G$5)</formula>
    </cfRule>
    <cfRule type="expression" dxfId="170" priority="4" stopIfTrue="1">
      <formula>X126=$G$5</formula>
    </cfRule>
  </conditionalFormatting>
  <conditionalFormatting sqref="W126 W132 W138">
    <cfRule type="expression" dxfId="169" priority="1" stopIfTrue="1">
      <formula>OR(AND(W126&lt;&gt;"Bye",W125="Bye"),X126=$G$5)</formula>
    </cfRule>
    <cfRule type="expression" dxfId="168" priority="2" stopIfTrue="1">
      <formula>X125=$G$5</formula>
    </cfRule>
  </conditionalFormatting>
  <pageMargins left="0.70866141732283472" right="0.70866141732283472" top="0.78740157480314965" bottom="0.78740157480314965" header="0.31496062992125984" footer="0.31496062992125984"/>
  <pageSetup scale="3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3"/>
  <sheetViews>
    <sheetView topLeftCell="B1" workbookViewId="0">
      <selection sqref="A1:A1048576"/>
    </sheetView>
  </sheetViews>
  <sheetFormatPr defaultRowHeight="15" x14ac:dyDescent="0.25"/>
  <cols>
    <col min="1" max="1" width="0" style="39" hidden="1" customWidth="1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hidden="1" customWidth="1"/>
    <col min="21" max="33" width="9.140625" style="38"/>
  </cols>
  <sheetData>
    <row r="1" spans="1:27" ht="21" x14ac:dyDescent="0.35">
      <c r="A1" s="68"/>
      <c r="B1" s="137" t="s">
        <v>94</v>
      </c>
      <c r="C1" s="137"/>
      <c r="D1" s="13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U1" s="41"/>
    </row>
    <row r="2" spans="1:27" x14ac:dyDescent="0.25">
      <c r="C2" s="39"/>
      <c r="E2" s="86"/>
      <c r="F2" s="86"/>
      <c r="G2" s="86"/>
      <c r="H2" s="86"/>
      <c r="I2" s="86"/>
      <c r="J2" s="86"/>
      <c r="K2" s="87"/>
      <c r="L2" s="88"/>
      <c r="M2" s="86"/>
      <c r="N2" s="86"/>
      <c r="O2" s="86"/>
      <c r="P2" s="86"/>
      <c r="Q2" s="86"/>
      <c r="R2" s="86"/>
      <c r="S2" s="86"/>
      <c r="U2" s="41"/>
    </row>
    <row r="3" spans="1:27" x14ac:dyDescent="0.25">
      <c r="B3" s="135" t="s">
        <v>0</v>
      </c>
      <c r="C3" s="135"/>
      <c r="D3" s="135"/>
      <c r="E3" s="138" t="s">
        <v>1</v>
      </c>
      <c r="F3" s="138"/>
      <c r="G3" s="138"/>
      <c r="H3" s="138" t="s">
        <v>2</v>
      </c>
      <c r="I3" s="138"/>
      <c r="J3" s="138"/>
      <c r="K3" s="87"/>
      <c r="L3" s="65" t="s">
        <v>3</v>
      </c>
      <c r="M3" s="167"/>
      <c r="N3" s="167"/>
      <c r="O3" s="167"/>
      <c r="P3" s="86"/>
      <c r="Q3" s="86"/>
      <c r="R3" s="86"/>
      <c r="S3" s="86"/>
      <c r="U3" s="41"/>
      <c r="V3" s="40"/>
      <c r="W3" s="40"/>
      <c r="Y3" s="135" t="s">
        <v>95</v>
      </c>
      <c r="Z3" s="135"/>
      <c r="AA3" s="135"/>
    </row>
    <row r="4" spans="1:27" x14ac:dyDescent="0.25">
      <c r="A4" s="89" t="s">
        <v>4</v>
      </c>
      <c r="B4" s="15" t="s">
        <v>5</v>
      </c>
      <c r="C4" s="89" t="s">
        <v>6</v>
      </c>
      <c r="D4" s="15" t="s">
        <v>7</v>
      </c>
      <c r="E4" s="56" t="s">
        <v>5</v>
      </c>
      <c r="F4" s="56" t="s">
        <v>8</v>
      </c>
      <c r="G4" s="56" t="s">
        <v>7</v>
      </c>
      <c r="H4" s="56" t="s">
        <v>5</v>
      </c>
      <c r="I4" s="56" t="s">
        <v>8</v>
      </c>
      <c r="J4" s="56" t="s">
        <v>7</v>
      </c>
      <c r="K4" s="87"/>
      <c r="L4" s="90" t="s">
        <v>9</v>
      </c>
      <c r="M4" s="168" t="s">
        <v>10</v>
      </c>
      <c r="N4" s="168"/>
      <c r="O4" s="168"/>
      <c r="P4" s="91" t="s">
        <v>11</v>
      </c>
      <c r="Q4" s="56" t="s">
        <v>12</v>
      </c>
      <c r="R4" s="56" t="s">
        <v>13</v>
      </c>
      <c r="S4" s="56" t="s">
        <v>4</v>
      </c>
      <c r="U4" s="43"/>
      <c r="V4" s="131"/>
      <c r="W4" s="131"/>
      <c r="X4" s="23"/>
      <c r="Y4" s="23"/>
      <c r="Z4" s="20"/>
      <c r="AA4" s="20"/>
    </row>
    <row r="5" spans="1:27" x14ac:dyDescent="0.25">
      <c r="A5" s="39">
        <v>41</v>
      </c>
      <c r="B5" s="15" t="str">
        <f>L5</f>
        <v>Beran Ondřej</v>
      </c>
      <c r="C5" s="89" t="s">
        <v>6</v>
      </c>
      <c r="D5" s="15" t="str">
        <f>L8</f>
        <v>Kniš David</v>
      </c>
      <c r="E5" s="56">
        <v>2</v>
      </c>
      <c r="F5" s="56" t="s">
        <v>8</v>
      </c>
      <c r="G5" s="56">
        <v>0</v>
      </c>
      <c r="H5" s="56">
        <v>22</v>
      </c>
      <c r="I5" s="56" t="s">
        <v>8</v>
      </c>
      <c r="J5" s="56">
        <v>16</v>
      </c>
      <c r="K5" s="87"/>
      <c r="L5" s="37" t="s">
        <v>98</v>
      </c>
      <c r="M5" s="92">
        <f>SUM(H5,H8,J10)</f>
        <v>66</v>
      </c>
      <c r="N5" s="86" t="s">
        <v>8</v>
      </c>
      <c r="O5" s="56">
        <f>SUM(J5,J8,H10)</f>
        <v>45</v>
      </c>
      <c r="P5" s="56">
        <f>M5-O5</f>
        <v>21</v>
      </c>
      <c r="Q5" s="56">
        <f>SUM(E5,E8,G10)</f>
        <v>6</v>
      </c>
      <c r="R5" s="56">
        <f>Q5+(P5/100)</f>
        <v>6.21</v>
      </c>
      <c r="S5" s="56">
        <f>RANK(R5,$R$5:$R$8,0)</f>
        <v>1</v>
      </c>
      <c r="U5" s="41"/>
      <c r="V5" s="28"/>
      <c r="W5" s="28"/>
      <c r="X5" s="23"/>
      <c r="Y5" s="23"/>
      <c r="Z5" s="20"/>
      <c r="AA5" s="20"/>
    </row>
    <row r="6" spans="1:27" x14ac:dyDescent="0.25">
      <c r="A6" s="39">
        <v>42</v>
      </c>
      <c r="B6" s="15" t="str">
        <f>L6</f>
        <v>Chovanec Matěj</v>
      </c>
      <c r="C6" s="89" t="s">
        <v>6</v>
      </c>
      <c r="D6" s="15" t="str">
        <f>L7</f>
        <v>Holman Václav</v>
      </c>
      <c r="E6" s="56">
        <v>2</v>
      </c>
      <c r="F6" s="56" t="s">
        <v>8</v>
      </c>
      <c r="G6" s="56">
        <v>0</v>
      </c>
      <c r="H6" s="56">
        <v>22</v>
      </c>
      <c r="I6" s="56" t="s">
        <v>8</v>
      </c>
      <c r="J6" s="56">
        <v>11</v>
      </c>
      <c r="K6" s="87"/>
      <c r="L6" s="15" t="s">
        <v>106</v>
      </c>
      <c r="M6" s="92">
        <f>SUM(H6,J8,H9)</f>
        <v>62</v>
      </c>
      <c r="N6" s="56" t="s">
        <v>8</v>
      </c>
      <c r="O6" s="56">
        <f>SUM(J6,H8,J9)</f>
        <v>47</v>
      </c>
      <c r="P6" s="56">
        <f>M6-O6</f>
        <v>15</v>
      </c>
      <c r="Q6" s="56">
        <f>SUM(E6,G8,E9)</f>
        <v>4</v>
      </c>
      <c r="R6" s="56">
        <f>Q6+(P6/100)</f>
        <v>4.1500000000000004</v>
      </c>
      <c r="S6" s="56">
        <f>RANK(R6,$R$5:$R$8,0)</f>
        <v>2</v>
      </c>
      <c r="U6" s="41"/>
      <c r="V6" s="28"/>
      <c r="W6" s="28"/>
      <c r="X6" s="23"/>
      <c r="Y6" s="23"/>
      <c r="Z6" s="20"/>
      <c r="AA6" s="20"/>
    </row>
    <row r="7" spans="1:27" x14ac:dyDescent="0.25">
      <c r="A7" s="39">
        <v>115</v>
      </c>
      <c r="B7" s="15" t="str">
        <f>L8</f>
        <v>Kniš David</v>
      </c>
      <c r="C7" s="89" t="s">
        <v>6</v>
      </c>
      <c r="D7" s="15" t="str">
        <f>L7</f>
        <v>Holman Václav</v>
      </c>
      <c r="E7" s="56">
        <v>2</v>
      </c>
      <c r="F7" s="56" t="s">
        <v>8</v>
      </c>
      <c r="G7" s="56">
        <v>0</v>
      </c>
      <c r="H7" s="56">
        <v>22</v>
      </c>
      <c r="I7" s="56" t="s">
        <v>8</v>
      </c>
      <c r="J7" s="56">
        <v>15</v>
      </c>
      <c r="K7" s="87"/>
      <c r="L7" s="37" t="s">
        <v>115</v>
      </c>
      <c r="M7" s="92">
        <f>SUM(J6,J7,H10)</f>
        <v>37</v>
      </c>
      <c r="N7" s="56" t="s">
        <v>8</v>
      </c>
      <c r="O7" s="56">
        <f>SUM(H6,H7,J10)</f>
        <v>66</v>
      </c>
      <c r="P7" s="56">
        <f>M7-O7</f>
        <v>-29</v>
      </c>
      <c r="Q7" s="56">
        <f>SUM(G6,G7,E10)</f>
        <v>0</v>
      </c>
      <c r="R7" s="56">
        <f>Q7+(P7/100)</f>
        <v>-0.28999999999999998</v>
      </c>
      <c r="S7" s="56">
        <f>RANK(R7,$R$5:$R$8,0)</f>
        <v>4</v>
      </c>
      <c r="U7" s="41"/>
      <c r="V7" s="28"/>
      <c r="W7" s="41" t="s">
        <v>17</v>
      </c>
      <c r="X7" s="114" t="str">
        <f>L5</f>
        <v>Beran Ondřej</v>
      </c>
      <c r="Y7" s="114"/>
      <c r="Z7" s="20"/>
      <c r="AA7" s="20"/>
    </row>
    <row r="8" spans="1:27" x14ac:dyDescent="0.25">
      <c r="A8" s="39">
        <v>116</v>
      </c>
      <c r="B8" s="15" t="str">
        <f>L5</f>
        <v>Beran Ondřej</v>
      </c>
      <c r="C8" s="89" t="s">
        <v>6</v>
      </c>
      <c r="D8" s="15" t="str">
        <f>L6</f>
        <v>Chovanec Matěj</v>
      </c>
      <c r="E8" s="56">
        <v>2</v>
      </c>
      <c r="F8" s="56" t="s">
        <v>8</v>
      </c>
      <c r="G8" s="56">
        <v>0</v>
      </c>
      <c r="H8" s="56">
        <v>22</v>
      </c>
      <c r="I8" s="56" t="s">
        <v>8</v>
      </c>
      <c r="J8" s="56">
        <v>18</v>
      </c>
      <c r="K8" s="87"/>
      <c r="L8" s="37" t="s">
        <v>116</v>
      </c>
      <c r="M8" s="92">
        <f>SUM(J5,H7,J9)</f>
        <v>52</v>
      </c>
      <c r="N8" s="56" t="s">
        <v>8</v>
      </c>
      <c r="O8" s="56">
        <f>SUM(H5,J7,H9)</f>
        <v>59</v>
      </c>
      <c r="P8" s="56">
        <f>M8-O8</f>
        <v>-7</v>
      </c>
      <c r="Q8" s="56">
        <f>SUM(G5,E7,G9)</f>
        <v>2</v>
      </c>
      <c r="R8" s="56">
        <f>Q8+(P8/100)</f>
        <v>1.93</v>
      </c>
      <c r="S8" s="56">
        <f>RANK(R8,$R$5:$R$8,0)</f>
        <v>3</v>
      </c>
      <c r="U8" s="41"/>
      <c r="V8" s="28"/>
      <c r="W8" s="28"/>
      <c r="X8" s="21"/>
      <c r="Y8" s="22"/>
      <c r="Z8" s="20"/>
      <c r="AA8" s="20"/>
    </row>
    <row r="9" spans="1:27" x14ac:dyDescent="0.25">
      <c r="A9" s="39">
        <v>191</v>
      </c>
      <c r="B9" s="15" t="str">
        <f>L6</f>
        <v>Chovanec Matěj</v>
      </c>
      <c r="C9" s="89" t="s">
        <v>6</v>
      </c>
      <c r="D9" s="15" t="str">
        <f>L8</f>
        <v>Kniš David</v>
      </c>
      <c r="E9" s="56">
        <v>2</v>
      </c>
      <c r="F9" s="56" t="s">
        <v>8</v>
      </c>
      <c r="G9" s="56">
        <v>0</v>
      </c>
      <c r="H9" s="56">
        <v>22</v>
      </c>
      <c r="I9" s="56" t="s">
        <v>8</v>
      </c>
      <c r="J9" s="56">
        <v>14</v>
      </c>
      <c r="K9" s="87"/>
      <c r="L9" s="88"/>
      <c r="M9" s="80">
        <f>SUM(M5:M8)</f>
        <v>217</v>
      </c>
      <c r="N9" s="81">
        <f>M9-O9</f>
        <v>0</v>
      </c>
      <c r="O9" s="80">
        <f>SUM(O5:O8)</f>
        <v>217</v>
      </c>
      <c r="P9" s="86"/>
      <c r="Q9" s="86"/>
      <c r="R9" s="86"/>
      <c r="S9" s="86"/>
      <c r="U9" s="41"/>
      <c r="V9" s="28"/>
      <c r="W9" s="28"/>
      <c r="X9" s="23"/>
      <c r="Y9" s="24"/>
      <c r="Z9" s="20"/>
      <c r="AA9" s="20"/>
    </row>
    <row r="10" spans="1:27" x14ac:dyDescent="0.25">
      <c r="A10" s="39">
        <v>192</v>
      </c>
      <c r="B10" s="15" t="str">
        <f>L7</f>
        <v>Holman Václav</v>
      </c>
      <c r="C10" s="89" t="s">
        <v>6</v>
      </c>
      <c r="D10" s="15" t="str">
        <f>L5</f>
        <v>Beran Ondřej</v>
      </c>
      <c r="E10" s="56">
        <v>0</v>
      </c>
      <c r="F10" s="56" t="s">
        <v>8</v>
      </c>
      <c r="G10" s="56">
        <v>2</v>
      </c>
      <c r="H10" s="56">
        <v>11</v>
      </c>
      <c r="I10" s="56" t="s">
        <v>8</v>
      </c>
      <c r="J10" s="56">
        <v>22</v>
      </c>
      <c r="K10" s="87"/>
      <c r="L10" s="88"/>
      <c r="M10" s="86"/>
      <c r="N10" s="86"/>
      <c r="O10" s="86"/>
      <c r="P10" s="86"/>
      <c r="Q10" s="86"/>
      <c r="R10" s="86"/>
      <c r="S10" s="86"/>
      <c r="U10" s="41"/>
      <c r="V10" s="131"/>
      <c r="W10" s="131"/>
      <c r="X10" s="23"/>
      <c r="Y10" s="24"/>
      <c r="Z10" s="20"/>
      <c r="AA10" s="20"/>
    </row>
    <row r="11" spans="1:27" x14ac:dyDescent="0.25">
      <c r="B11" s="15"/>
      <c r="C11" s="89"/>
      <c r="D11" s="15"/>
      <c r="E11" s="56"/>
      <c r="F11" s="56"/>
      <c r="G11" s="56"/>
      <c r="H11" s="56"/>
      <c r="I11" s="56"/>
      <c r="J11" s="56"/>
      <c r="K11" s="87"/>
      <c r="L11" s="88"/>
      <c r="M11" s="86"/>
      <c r="N11" s="86"/>
      <c r="O11" s="86"/>
      <c r="P11" s="86"/>
      <c r="Q11" s="86"/>
      <c r="R11" s="86"/>
      <c r="S11" s="86"/>
      <c r="U11" s="41"/>
      <c r="V11" s="28"/>
      <c r="W11" s="28"/>
      <c r="X11" s="28"/>
      <c r="Y11" s="24"/>
      <c r="Z11" s="20"/>
      <c r="AA11" s="20"/>
    </row>
    <row r="12" spans="1:27" x14ac:dyDescent="0.25">
      <c r="B12" s="15"/>
      <c r="C12" s="89"/>
      <c r="D12" s="15"/>
      <c r="E12" s="56"/>
      <c r="F12" s="56"/>
      <c r="G12" s="56"/>
      <c r="H12" s="56"/>
      <c r="I12" s="56"/>
      <c r="J12" s="56"/>
      <c r="K12" s="87"/>
      <c r="L12" s="65" t="s">
        <v>47</v>
      </c>
      <c r="M12" s="167"/>
      <c r="N12" s="167"/>
      <c r="O12" s="167"/>
      <c r="P12" s="86"/>
      <c r="Q12" s="86"/>
      <c r="R12" s="86"/>
      <c r="S12" s="86"/>
      <c r="U12" s="41"/>
      <c r="V12" s="28"/>
      <c r="W12" s="28"/>
      <c r="X12" s="28"/>
      <c r="Y12" s="24"/>
      <c r="Z12" s="20"/>
      <c r="AA12" s="20"/>
    </row>
    <row r="13" spans="1:27" x14ac:dyDescent="0.25">
      <c r="B13" s="15"/>
      <c r="C13" s="89"/>
      <c r="D13" s="15"/>
      <c r="E13" s="56"/>
      <c r="F13" s="56"/>
      <c r="G13" s="56"/>
      <c r="H13" s="56"/>
      <c r="I13" s="56"/>
      <c r="J13" s="56"/>
      <c r="K13" s="87"/>
      <c r="L13" s="56" t="s">
        <v>9</v>
      </c>
      <c r="M13" s="168" t="s">
        <v>10</v>
      </c>
      <c r="N13" s="168"/>
      <c r="O13" s="168"/>
      <c r="P13" s="91" t="s">
        <v>11</v>
      </c>
      <c r="Q13" s="56" t="s">
        <v>12</v>
      </c>
      <c r="R13" s="56" t="s">
        <v>13</v>
      </c>
      <c r="S13" s="56" t="s">
        <v>4</v>
      </c>
      <c r="U13" s="132"/>
      <c r="V13" s="132"/>
      <c r="W13" s="131"/>
      <c r="X13" s="131"/>
      <c r="Y13" s="28"/>
      <c r="Z13" s="164" t="str">
        <f>X19</f>
        <v>Čepela Marek</v>
      </c>
      <c r="AA13" s="112"/>
    </row>
    <row r="14" spans="1:27" x14ac:dyDescent="0.25">
      <c r="A14" s="39">
        <v>43</v>
      </c>
      <c r="B14" s="15" t="str">
        <f>L14</f>
        <v>Čepela Marek</v>
      </c>
      <c r="C14" s="89" t="s">
        <v>6</v>
      </c>
      <c r="D14" s="15" t="str">
        <f>L17</f>
        <v>Kerpl Dennis</v>
      </c>
      <c r="E14" s="56">
        <v>0</v>
      </c>
      <c r="F14" s="56" t="s">
        <v>8</v>
      </c>
      <c r="G14" s="56">
        <v>2</v>
      </c>
      <c r="H14" s="56">
        <v>15</v>
      </c>
      <c r="I14" s="56" t="s">
        <v>8</v>
      </c>
      <c r="J14" s="56">
        <v>22</v>
      </c>
      <c r="K14" s="87"/>
      <c r="L14" s="37" t="s">
        <v>99</v>
      </c>
      <c r="M14" s="56">
        <f>SUM(H14,H17,J19)</f>
        <v>59</v>
      </c>
      <c r="N14" s="86" t="s">
        <v>8</v>
      </c>
      <c r="O14" s="56">
        <f>SUM(J14,J17,H19)</f>
        <v>32</v>
      </c>
      <c r="P14" s="56">
        <f>M14-O14</f>
        <v>27</v>
      </c>
      <c r="Q14" s="56">
        <f>SUM(E14,E17,G19)</f>
        <v>4</v>
      </c>
      <c r="R14" s="56">
        <f>Q14+(P14/100)</f>
        <v>4.2699999999999996</v>
      </c>
      <c r="S14" s="56">
        <f>RANK(R14,$R$14:$R$17,0)</f>
        <v>2</v>
      </c>
      <c r="U14" s="132"/>
      <c r="V14" s="132"/>
      <c r="W14" s="117"/>
      <c r="X14" s="117"/>
      <c r="Y14" s="24"/>
      <c r="Z14" s="118"/>
      <c r="AA14" s="152"/>
    </row>
    <row r="15" spans="1:27" x14ac:dyDescent="0.25">
      <c r="A15" s="39">
        <v>44</v>
      </c>
      <c r="B15" s="15" t="str">
        <f>L15</f>
        <v>Tuháček Tomáš</v>
      </c>
      <c r="C15" s="89" t="s">
        <v>6</v>
      </c>
      <c r="D15" s="15" t="str">
        <f>L16</f>
        <v>Raab Patrik</v>
      </c>
      <c r="E15" s="56">
        <v>2</v>
      </c>
      <c r="F15" s="56" t="s">
        <v>8</v>
      </c>
      <c r="G15" s="56">
        <v>0</v>
      </c>
      <c r="H15" s="56">
        <v>22</v>
      </c>
      <c r="I15" s="56" t="s">
        <v>8</v>
      </c>
      <c r="J15" s="56">
        <v>3</v>
      </c>
      <c r="K15" s="87"/>
      <c r="L15" s="37" t="s">
        <v>105</v>
      </c>
      <c r="M15" s="56">
        <f>SUM(H15,J17,H18)</f>
        <v>39</v>
      </c>
      <c r="N15" s="56" t="s">
        <v>8</v>
      </c>
      <c r="O15" s="56">
        <f>SUM(J15,H17,J18)</f>
        <v>47</v>
      </c>
      <c r="P15" s="56">
        <f>M15-O15</f>
        <v>-8</v>
      </c>
      <c r="Q15" s="56">
        <f>SUM(E15,G17,E18)</f>
        <v>2</v>
      </c>
      <c r="R15" s="56">
        <f>Q15+(P15/100)</f>
        <v>1.92</v>
      </c>
      <c r="S15" s="56">
        <f>RANK(R15,$R$14:$R$17,0)</f>
        <v>3</v>
      </c>
      <c r="U15" s="41"/>
      <c r="V15" s="28"/>
      <c r="W15" s="28"/>
      <c r="X15" s="23"/>
      <c r="Y15" s="24"/>
      <c r="Z15" s="32"/>
      <c r="AA15" s="84"/>
    </row>
    <row r="16" spans="1:27" x14ac:dyDescent="0.25">
      <c r="A16" s="39">
        <v>117</v>
      </c>
      <c r="B16" s="15" t="str">
        <f>L17</f>
        <v>Kerpl Dennis</v>
      </c>
      <c r="C16" s="89" t="s">
        <v>6</v>
      </c>
      <c r="D16" s="15" t="str">
        <f>L16</f>
        <v>Raab Patrik</v>
      </c>
      <c r="E16" s="56">
        <v>2</v>
      </c>
      <c r="F16" s="56" t="s">
        <v>8</v>
      </c>
      <c r="G16" s="56">
        <v>0</v>
      </c>
      <c r="H16" s="56">
        <v>22</v>
      </c>
      <c r="I16" s="56" t="s">
        <v>8</v>
      </c>
      <c r="J16" s="56">
        <v>5</v>
      </c>
      <c r="K16" s="87"/>
      <c r="L16" s="37" t="s">
        <v>107</v>
      </c>
      <c r="M16" s="56">
        <f>SUM(J15,J16,H19)</f>
        <v>9</v>
      </c>
      <c r="N16" s="56" t="s">
        <v>8</v>
      </c>
      <c r="O16" s="56">
        <f>SUM(H15,H16,J19)</f>
        <v>66</v>
      </c>
      <c r="P16" s="56">
        <f>M16-O16</f>
        <v>-57</v>
      </c>
      <c r="Q16" s="56">
        <f>SUM(G15,G16,E19)</f>
        <v>0</v>
      </c>
      <c r="R16" s="56">
        <f>Q16+(P16/100)</f>
        <v>-0.56999999999999995</v>
      </c>
      <c r="S16" s="56">
        <f>RANK(R16,$R$14:$R$17,0)</f>
        <v>4</v>
      </c>
      <c r="U16" s="41"/>
      <c r="V16" s="131"/>
      <c r="W16" s="131"/>
      <c r="X16" s="23"/>
      <c r="Y16" s="24"/>
      <c r="Z16" s="32"/>
      <c r="AA16" s="84"/>
    </row>
    <row r="17" spans="1:29" x14ac:dyDescent="0.25">
      <c r="A17" s="39">
        <v>118</v>
      </c>
      <c r="B17" s="15" t="str">
        <f>L14</f>
        <v>Čepela Marek</v>
      </c>
      <c r="C17" s="89" t="s">
        <v>6</v>
      </c>
      <c r="D17" s="15" t="str">
        <f>L15</f>
        <v>Tuháček Tomáš</v>
      </c>
      <c r="E17" s="56">
        <v>2</v>
      </c>
      <c r="F17" s="56" t="s">
        <v>8</v>
      </c>
      <c r="G17" s="56">
        <v>0</v>
      </c>
      <c r="H17" s="56">
        <v>22</v>
      </c>
      <c r="I17" s="56" t="s">
        <v>8</v>
      </c>
      <c r="J17" s="56">
        <v>9</v>
      </c>
      <c r="K17" s="87"/>
      <c r="L17" s="37" t="s">
        <v>114</v>
      </c>
      <c r="M17" s="56">
        <f>SUM(J14,H16,J18)</f>
        <v>66</v>
      </c>
      <c r="N17" s="56" t="s">
        <v>8</v>
      </c>
      <c r="O17" s="56">
        <f>SUM(H14,J16,H18)</f>
        <v>28</v>
      </c>
      <c r="P17" s="56">
        <f>M17-O17</f>
        <v>38</v>
      </c>
      <c r="Q17" s="56">
        <f>SUM(G14,E16,G18)</f>
        <v>6</v>
      </c>
      <c r="R17" s="56">
        <f>Q17+(P17/100)</f>
        <v>6.38</v>
      </c>
      <c r="S17" s="56">
        <f>RANK(R17,$R$14:$R$17,0)</f>
        <v>1</v>
      </c>
      <c r="U17" s="41"/>
      <c r="V17" s="28"/>
      <c r="W17" s="28"/>
      <c r="X17" s="23"/>
      <c r="Y17" s="24"/>
      <c r="Z17" s="32"/>
      <c r="AA17" s="84"/>
    </row>
    <row r="18" spans="1:29" x14ac:dyDescent="0.25">
      <c r="A18" s="39">
        <v>193</v>
      </c>
      <c r="B18" s="15" t="str">
        <f>L15</f>
        <v>Tuháček Tomáš</v>
      </c>
      <c r="C18" s="89" t="s">
        <v>6</v>
      </c>
      <c r="D18" s="15" t="str">
        <f>L17</f>
        <v>Kerpl Dennis</v>
      </c>
      <c r="E18" s="56">
        <v>0</v>
      </c>
      <c r="F18" s="56" t="s">
        <v>8</v>
      </c>
      <c r="G18" s="56">
        <v>2</v>
      </c>
      <c r="H18" s="56">
        <v>8</v>
      </c>
      <c r="I18" s="56" t="s">
        <v>8</v>
      </c>
      <c r="J18" s="56">
        <v>22</v>
      </c>
      <c r="K18" s="87"/>
      <c r="L18" s="88"/>
      <c r="M18" s="80">
        <f>SUM(M14:M17)</f>
        <v>173</v>
      </c>
      <c r="N18" s="81">
        <f>M18-O18</f>
        <v>0</v>
      </c>
      <c r="O18" s="80">
        <f>SUM(O14:O17)</f>
        <v>173</v>
      </c>
      <c r="P18" s="86"/>
      <c r="Q18" s="86"/>
      <c r="R18" s="86"/>
      <c r="S18" s="86"/>
      <c r="U18" s="41"/>
      <c r="V18" s="28"/>
      <c r="W18" s="28"/>
      <c r="X18" s="23"/>
      <c r="Y18" s="24"/>
      <c r="Z18" s="32"/>
      <c r="AA18" s="84"/>
    </row>
    <row r="19" spans="1:29" x14ac:dyDescent="0.25">
      <c r="A19" s="39">
        <v>194</v>
      </c>
      <c r="B19" s="15" t="str">
        <f>L16</f>
        <v>Raab Patrik</v>
      </c>
      <c r="C19" s="89" t="s">
        <v>6</v>
      </c>
      <c r="D19" s="15" t="str">
        <f>L14</f>
        <v>Čepela Marek</v>
      </c>
      <c r="E19" s="56">
        <v>0</v>
      </c>
      <c r="F19" s="56" t="s">
        <v>8</v>
      </c>
      <c r="G19" s="56">
        <v>2</v>
      </c>
      <c r="H19" s="56">
        <v>1</v>
      </c>
      <c r="I19" s="56" t="s">
        <v>8</v>
      </c>
      <c r="J19" s="56">
        <v>22</v>
      </c>
      <c r="K19" s="87"/>
      <c r="L19" s="88"/>
      <c r="M19" s="86"/>
      <c r="N19" s="86"/>
      <c r="O19" s="86"/>
      <c r="P19" s="86"/>
      <c r="Q19" s="86"/>
      <c r="R19" s="86"/>
      <c r="S19" s="86"/>
      <c r="U19" s="41"/>
      <c r="V19" s="28"/>
      <c r="W19" s="19" t="s">
        <v>60</v>
      </c>
      <c r="X19" s="112" t="str">
        <f>L14</f>
        <v>Čepela Marek</v>
      </c>
      <c r="Y19" s="113"/>
      <c r="Z19" s="32"/>
      <c r="AA19" s="84"/>
    </row>
    <row r="20" spans="1:29" x14ac:dyDescent="0.25">
      <c r="B20" s="15"/>
      <c r="C20" s="89"/>
      <c r="D20" s="15"/>
      <c r="E20" s="56"/>
      <c r="F20" s="56"/>
      <c r="G20" s="56"/>
      <c r="H20" s="56"/>
      <c r="I20" s="56"/>
      <c r="J20" s="56"/>
      <c r="K20" s="87"/>
      <c r="L20" s="88"/>
      <c r="M20" s="86"/>
      <c r="N20" s="86"/>
      <c r="O20" s="86"/>
      <c r="P20" s="86"/>
      <c r="Q20" s="86"/>
      <c r="R20" s="86"/>
      <c r="S20" s="86"/>
      <c r="U20" s="41"/>
      <c r="V20" s="28"/>
      <c r="W20" s="28"/>
      <c r="X20" s="21"/>
      <c r="Y20" s="45"/>
      <c r="Z20" s="32"/>
      <c r="AA20" s="84"/>
    </row>
    <row r="21" spans="1:29" x14ac:dyDescent="0.25">
      <c r="B21" s="15"/>
      <c r="C21" s="89"/>
      <c r="D21" s="15"/>
      <c r="E21" s="56"/>
      <c r="F21" s="56"/>
      <c r="G21" s="56"/>
      <c r="H21" s="56"/>
      <c r="I21" s="56"/>
      <c r="J21" s="56"/>
      <c r="K21" s="87"/>
      <c r="L21" s="88"/>
      <c r="M21" s="86"/>
      <c r="N21" s="86"/>
      <c r="O21" s="86"/>
      <c r="P21" s="86"/>
      <c r="Q21" s="86"/>
      <c r="R21" s="86"/>
      <c r="S21" s="86"/>
      <c r="U21" s="41"/>
      <c r="V21" s="28"/>
      <c r="W21" s="28"/>
      <c r="X21" s="23"/>
      <c r="Y21" s="28"/>
      <c r="Z21" s="32"/>
      <c r="AA21" s="84"/>
    </row>
    <row r="22" spans="1:29" x14ac:dyDescent="0.25">
      <c r="B22" s="15"/>
      <c r="C22" s="89"/>
      <c r="D22" s="15"/>
      <c r="E22" s="56"/>
      <c r="F22" s="56"/>
      <c r="G22" s="56"/>
      <c r="H22" s="56"/>
      <c r="I22" s="56"/>
      <c r="J22" s="56"/>
      <c r="K22" s="87"/>
      <c r="L22" s="65" t="s">
        <v>54</v>
      </c>
      <c r="M22" s="167"/>
      <c r="N22" s="167"/>
      <c r="O22" s="167"/>
      <c r="P22" s="86"/>
      <c r="Q22" s="86"/>
      <c r="R22" s="86"/>
      <c r="S22" s="86"/>
      <c r="U22" s="41"/>
      <c r="V22" s="131"/>
      <c r="W22" s="131"/>
      <c r="X22" s="23"/>
      <c r="Y22" s="23"/>
      <c r="Z22" s="32"/>
      <c r="AA22" s="84"/>
    </row>
    <row r="23" spans="1:29" x14ac:dyDescent="0.25">
      <c r="B23" s="15"/>
      <c r="C23" s="89"/>
      <c r="D23" s="15"/>
      <c r="E23" s="56"/>
      <c r="F23" s="56"/>
      <c r="G23" s="56"/>
      <c r="H23" s="56"/>
      <c r="I23" s="56"/>
      <c r="J23" s="56"/>
      <c r="K23" s="87"/>
      <c r="L23" s="56" t="s">
        <v>9</v>
      </c>
      <c r="M23" s="168" t="s">
        <v>10</v>
      </c>
      <c r="N23" s="168"/>
      <c r="O23" s="168"/>
      <c r="P23" s="91" t="s">
        <v>11</v>
      </c>
      <c r="Q23" s="56" t="s">
        <v>12</v>
      </c>
      <c r="R23" s="56" t="s">
        <v>13</v>
      </c>
      <c r="S23" s="56" t="s">
        <v>4</v>
      </c>
      <c r="U23" s="41"/>
      <c r="V23" s="40"/>
      <c r="W23" s="40"/>
      <c r="Z23" s="40"/>
      <c r="AA23" s="85"/>
    </row>
    <row r="24" spans="1:29" x14ac:dyDescent="0.25">
      <c r="A24" s="39">
        <v>45</v>
      </c>
      <c r="B24" s="15" t="str">
        <f>L24</f>
        <v>Hašek Kristián</v>
      </c>
      <c r="C24" s="89" t="s">
        <v>6</v>
      </c>
      <c r="D24" s="15" t="str">
        <f>L27</f>
        <v>Bubeník Viktor</v>
      </c>
      <c r="E24" s="56">
        <v>2</v>
      </c>
      <c r="F24" s="56" t="s">
        <v>8</v>
      </c>
      <c r="G24" s="56">
        <v>0</v>
      </c>
      <c r="H24" s="56">
        <v>22</v>
      </c>
      <c r="I24" s="56" t="s">
        <v>8</v>
      </c>
      <c r="J24" s="56">
        <v>9</v>
      </c>
      <c r="K24" s="87"/>
      <c r="L24" s="37" t="s">
        <v>100</v>
      </c>
      <c r="M24" s="56">
        <f>SUM(H24,H27,J29)</f>
        <v>49</v>
      </c>
      <c r="N24" s="86" t="s">
        <v>8</v>
      </c>
      <c r="O24" s="56">
        <f>SUM(J24,J27,H29)</f>
        <v>36</v>
      </c>
      <c r="P24" s="56">
        <f>M24-O24</f>
        <v>13</v>
      </c>
      <c r="Q24" s="56">
        <f>SUM(E24,E27,G29)</f>
        <v>4</v>
      </c>
      <c r="R24" s="56">
        <f>Q24+(P24/100)</f>
        <v>4.13</v>
      </c>
      <c r="S24" s="56">
        <f>RANK(R24,$R$24:$R$27,0)</f>
        <v>2</v>
      </c>
      <c r="U24" s="41"/>
      <c r="V24" s="40"/>
      <c r="W24" s="40"/>
      <c r="Z24" s="40"/>
      <c r="AA24" s="85"/>
    </row>
    <row r="25" spans="1:29" x14ac:dyDescent="0.25">
      <c r="A25" s="39">
        <v>46</v>
      </c>
      <c r="B25" s="15" t="str">
        <f>L25</f>
        <v>Havlíček Michael</v>
      </c>
      <c r="C25" s="89" t="s">
        <v>6</v>
      </c>
      <c r="D25" s="15" t="str">
        <f>L26</f>
        <v>Fůkal Viktor</v>
      </c>
      <c r="E25" s="56">
        <v>2</v>
      </c>
      <c r="F25" s="56" t="s">
        <v>8</v>
      </c>
      <c r="G25" s="56">
        <v>0</v>
      </c>
      <c r="H25" s="56">
        <v>22</v>
      </c>
      <c r="I25" s="56" t="s">
        <v>8</v>
      </c>
      <c r="J25" s="56">
        <v>4</v>
      </c>
      <c r="K25" s="87"/>
      <c r="L25" s="37" t="s">
        <v>103</v>
      </c>
      <c r="M25" s="56">
        <f>SUM(H25,J27,H28)</f>
        <v>66</v>
      </c>
      <c r="N25" s="56" t="s">
        <v>8</v>
      </c>
      <c r="O25" s="56">
        <f>SUM(J25,H27,J28)</f>
        <v>16</v>
      </c>
      <c r="P25" s="56">
        <f>M25-O25</f>
        <v>50</v>
      </c>
      <c r="Q25" s="56">
        <f>SUM(E25,G27,E28)</f>
        <v>6</v>
      </c>
      <c r="R25" s="56">
        <f>Q25+(P25/100)</f>
        <v>6.5</v>
      </c>
      <c r="S25" s="56">
        <f>RANK(R25,$R$24:$R$27,0)</f>
        <v>1</v>
      </c>
      <c r="U25" s="132"/>
      <c r="V25" s="132"/>
      <c r="W25" s="40"/>
      <c r="Y25" s="159" t="str">
        <f>X7</f>
        <v>Beran Ondřej</v>
      </c>
      <c r="Z25" s="159"/>
      <c r="AA25" s="85"/>
      <c r="AB25" s="160" t="str">
        <f>Z13</f>
        <v>Čepela Marek</v>
      </c>
      <c r="AC25" s="159"/>
    </row>
    <row r="26" spans="1:29" x14ac:dyDescent="0.25">
      <c r="A26" s="39">
        <v>119</v>
      </c>
      <c r="B26" s="15" t="str">
        <f>L27</f>
        <v>Bubeník Viktor</v>
      </c>
      <c r="C26" s="89" t="s">
        <v>6</v>
      </c>
      <c r="D26" s="15" t="str">
        <f>L26</f>
        <v>Fůkal Viktor</v>
      </c>
      <c r="E26" s="56">
        <v>0</v>
      </c>
      <c r="F26" s="56" t="s">
        <v>8</v>
      </c>
      <c r="G26" s="56">
        <v>2</v>
      </c>
      <c r="H26" s="56">
        <v>14</v>
      </c>
      <c r="I26" s="56" t="s">
        <v>8</v>
      </c>
      <c r="J26" s="56">
        <v>22</v>
      </c>
      <c r="K26" s="87"/>
      <c r="L26" s="37" t="s">
        <v>110</v>
      </c>
      <c r="M26" s="56">
        <f>SUM(J25,J26,H29)</f>
        <v>31</v>
      </c>
      <c r="N26" s="56" t="s">
        <v>8</v>
      </c>
      <c r="O26" s="56">
        <f>SUM(H25,H26,J29)</f>
        <v>58</v>
      </c>
      <c r="P26" s="56">
        <f>M26-O26</f>
        <v>-27</v>
      </c>
      <c r="Q26" s="56">
        <f>SUM(G25,G26,E29)</f>
        <v>2</v>
      </c>
      <c r="R26" s="56">
        <f>Q26+(P26/100)</f>
        <v>1.73</v>
      </c>
      <c r="S26" s="56">
        <f>RANK(R26,$R$24:$R$27,0)</f>
        <v>3</v>
      </c>
      <c r="U26" s="132"/>
      <c r="V26" s="132"/>
      <c r="W26" s="40"/>
      <c r="Y26" s="146" t="s">
        <v>55</v>
      </c>
      <c r="Z26" s="146"/>
      <c r="AA26" s="85"/>
      <c r="AC26" s="93"/>
    </row>
    <row r="27" spans="1:29" x14ac:dyDescent="0.25">
      <c r="A27" s="39">
        <v>120</v>
      </c>
      <c r="B27" s="15" t="str">
        <f>L24</f>
        <v>Hašek Kristián</v>
      </c>
      <c r="C27" s="89" t="s">
        <v>6</v>
      </c>
      <c r="D27" s="15" t="str">
        <f>L25</f>
        <v>Havlíček Michael</v>
      </c>
      <c r="E27" s="56">
        <v>0</v>
      </c>
      <c r="F27" s="56" t="s">
        <v>8</v>
      </c>
      <c r="G27" s="56">
        <v>2</v>
      </c>
      <c r="H27" s="56">
        <v>5</v>
      </c>
      <c r="I27" s="56" t="s">
        <v>8</v>
      </c>
      <c r="J27" s="56">
        <v>22</v>
      </c>
      <c r="K27" s="87"/>
      <c r="L27" s="37" t="s">
        <v>111</v>
      </c>
      <c r="M27" s="56">
        <f>SUM(J24,H26,J28)</f>
        <v>30</v>
      </c>
      <c r="N27" s="56" t="s">
        <v>8</v>
      </c>
      <c r="O27" s="56">
        <f>SUM(H24,J26,H28)</f>
        <v>66</v>
      </c>
      <c r="P27" s="56">
        <f>M27-O27</f>
        <v>-36</v>
      </c>
      <c r="Q27" s="56">
        <f>SUM(G24,E26,G28)</f>
        <v>0</v>
      </c>
      <c r="R27" s="56">
        <f>Q27+(P27/100)</f>
        <v>-0.36</v>
      </c>
      <c r="S27" s="56">
        <f>RANK(R27,$R$24:$R$27,0)</f>
        <v>4</v>
      </c>
      <c r="U27" s="41"/>
      <c r="V27" s="40"/>
      <c r="W27" s="40"/>
      <c r="Z27" s="40"/>
      <c r="AA27" s="85"/>
      <c r="AC27" s="85"/>
    </row>
    <row r="28" spans="1:29" x14ac:dyDescent="0.25">
      <c r="A28" s="39">
        <v>195</v>
      </c>
      <c r="B28" s="15" t="str">
        <f>L25</f>
        <v>Havlíček Michael</v>
      </c>
      <c r="C28" s="89" t="s">
        <v>6</v>
      </c>
      <c r="D28" s="15" t="str">
        <f>L27</f>
        <v>Bubeník Viktor</v>
      </c>
      <c r="E28" s="56">
        <v>2</v>
      </c>
      <c r="F28" s="56" t="s">
        <v>8</v>
      </c>
      <c r="G28" s="56">
        <v>0</v>
      </c>
      <c r="H28" s="56">
        <v>22</v>
      </c>
      <c r="I28" s="56" t="s">
        <v>8</v>
      </c>
      <c r="J28" s="56">
        <v>7</v>
      </c>
      <c r="K28" s="87"/>
      <c r="L28" s="88"/>
      <c r="M28" s="80">
        <f>SUM(M24:M27)</f>
        <v>176</v>
      </c>
      <c r="N28" s="81">
        <f>M28-O28</f>
        <v>0</v>
      </c>
      <c r="O28" s="80">
        <f>SUM(O24:O27)</f>
        <v>176</v>
      </c>
      <c r="P28" s="86"/>
      <c r="Q28" s="86"/>
      <c r="R28" s="86"/>
      <c r="S28" s="86"/>
      <c r="U28" s="41"/>
      <c r="V28" s="131"/>
      <c r="W28" s="131"/>
      <c r="X28" s="23"/>
      <c r="Y28" s="23"/>
      <c r="Z28" s="32"/>
      <c r="AA28" s="84"/>
      <c r="AC28" s="85"/>
    </row>
    <row r="29" spans="1:29" x14ac:dyDescent="0.25">
      <c r="A29" s="39">
        <v>196</v>
      </c>
      <c r="B29" s="15" t="str">
        <f>L26</f>
        <v>Fůkal Viktor</v>
      </c>
      <c r="C29" s="89" t="s">
        <v>6</v>
      </c>
      <c r="D29" s="15" t="str">
        <f>L24</f>
        <v>Hašek Kristián</v>
      </c>
      <c r="E29" s="56">
        <v>0</v>
      </c>
      <c r="F29" s="56" t="s">
        <v>8</v>
      </c>
      <c r="G29" s="56">
        <v>2</v>
      </c>
      <c r="H29" s="56">
        <v>5</v>
      </c>
      <c r="I29" s="56" t="s">
        <v>8</v>
      </c>
      <c r="J29" s="56">
        <v>22</v>
      </c>
      <c r="K29" s="87"/>
      <c r="L29" s="88"/>
      <c r="M29" s="86"/>
      <c r="N29" s="86"/>
      <c r="O29" s="86"/>
      <c r="P29" s="86"/>
      <c r="Q29" s="86"/>
      <c r="R29" s="86"/>
      <c r="S29" s="86"/>
      <c r="U29" s="41"/>
      <c r="V29" s="28"/>
      <c r="W29" s="28"/>
      <c r="X29" s="23"/>
      <c r="Y29" s="23"/>
      <c r="Z29" s="32"/>
      <c r="AA29" s="84"/>
      <c r="AC29" s="85"/>
    </row>
    <row r="30" spans="1:29" x14ac:dyDescent="0.25">
      <c r="B30" s="15"/>
      <c r="C30" s="89"/>
      <c r="D30" s="15"/>
      <c r="E30" s="56"/>
      <c r="F30" s="56"/>
      <c r="G30" s="56"/>
      <c r="H30" s="56"/>
      <c r="I30" s="56"/>
      <c r="J30" s="56"/>
      <c r="K30" s="87"/>
      <c r="L30" s="88"/>
      <c r="M30" s="86"/>
      <c r="N30" s="86"/>
      <c r="O30" s="86"/>
      <c r="P30" s="86"/>
      <c r="Q30" s="86"/>
      <c r="R30" s="86"/>
      <c r="S30" s="86"/>
      <c r="U30" s="41"/>
      <c r="V30" s="28"/>
      <c r="W30" s="28"/>
      <c r="X30" s="23"/>
      <c r="Y30" s="23"/>
      <c r="Z30" s="32"/>
      <c r="AA30" s="84"/>
      <c r="AC30" s="85"/>
    </row>
    <row r="31" spans="1:29" x14ac:dyDescent="0.25">
      <c r="B31" s="15"/>
      <c r="C31" s="89"/>
      <c r="D31" s="15"/>
      <c r="E31" s="56"/>
      <c r="F31" s="56"/>
      <c r="G31" s="56"/>
      <c r="H31" s="56"/>
      <c r="I31" s="56"/>
      <c r="J31" s="56"/>
      <c r="K31" s="87"/>
      <c r="L31" s="88"/>
      <c r="M31" s="86"/>
      <c r="N31" s="86"/>
      <c r="O31" s="86"/>
      <c r="P31" s="86"/>
      <c r="Q31" s="86"/>
      <c r="R31" s="86"/>
      <c r="S31" s="86"/>
      <c r="U31" s="41"/>
      <c r="V31" s="28"/>
      <c r="W31" s="19" t="s">
        <v>81</v>
      </c>
      <c r="X31" s="114" t="str">
        <f>L35</f>
        <v>Jirásek Kryštof</v>
      </c>
      <c r="Y31" s="114"/>
      <c r="Z31" s="32"/>
      <c r="AA31" s="84"/>
      <c r="AC31" s="85"/>
    </row>
    <row r="32" spans="1:29" x14ac:dyDescent="0.25">
      <c r="B32" s="15"/>
      <c r="C32" s="89"/>
      <c r="D32" s="15"/>
      <c r="E32" s="56"/>
      <c r="F32" s="56"/>
      <c r="G32" s="56"/>
      <c r="H32" s="56"/>
      <c r="I32" s="56"/>
      <c r="J32" s="56"/>
      <c r="K32" s="87"/>
      <c r="L32" s="65" t="s">
        <v>82</v>
      </c>
      <c r="M32" s="167"/>
      <c r="N32" s="167"/>
      <c r="O32" s="167"/>
      <c r="P32" s="86"/>
      <c r="Q32" s="86"/>
      <c r="R32" s="86"/>
      <c r="S32" s="86"/>
      <c r="U32" s="41"/>
      <c r="V32" s="28"/>
      <c r="W32" s="28"/>
      <c r="X32" s="21"/>
      <c r="Y32" s="22"/>
      <c r="Z32" s="32"/>
      <c r="AA32" s="84"/>
      <c r="AC32" s="85"/>
    </row>
    <row r="33" spans="1:29" x14ac:dyDescent="0.25">
      <c r="B33" s="15"/>
      <c r="C33" s="89"/>
      <c r="D33" s="15"/>
      <c r="E33" s="56"/>
      <c r="F33" s="56"/>
      <c r="G33" s="56"/>
      <c r="H33" s="56"/>
      <c r="I33" s="56"/>
      <c r="J33" s="56"/>
      <c r="K33" s="87"/>
      <c r="L33" s="56" t="s">
        <v>9</v>
      </c>
      <c r="M33" s="168" t="s">
        <v>10</v>
      </c>
      <c r="N33" s="168"/>
      <c r="O33" s="168"/>
      <c r="P33" s="91" t="s">
        <v>11</v>
      </c>
      <c r="Q33" s="56" t="s">
        <v>12</v>
      </c>
      <c r="R33" s="56" t="s">
        <v>13</v>
      </c>
      <c r="S33" s="56" t="s">
        <v>4</v>
      </c>
      <c r="U33" s="41"/>
      <c r="V33" s="28"/>
      <c r="W33" s="28"/>
      <c r="X33" s="23"/>
      <c r="Y33" s="24"/>
      <c r="Z33" s="32"/>
      <c r="AA33" s="84"/>
      <c r="AC33" s="85"/>
    </row>
    <row r="34" spans="1:29" x14ac:dyDescent="0.25">
      <c r="A34" s="39">
        <v>47</v>
      </c>
      <c r="B34" s="15" t="str">
        <f>L34</f>
        <v>bye</v>
      </c>
      <c r="C34" s="89" t="s">
        <v>6</v>
      </c>
      <c r="D34" s="15" t="str">
        <f>L37</f>
        <v>Nidrle Michal</v>
      </c>
      <c r="E34" s="56">
        <v>0</v>
      </c>
      <c r="F34" s="56" t="s">
        <v>8</v>
      </c>
      <c r="G34" s="56">
        <v>2</v>
      </c>
      <c r="H34" s="56">
        <v>0</v>
      </c>
      <c r="I34" s="56" t="s">
        <v>8</v>
      </c>
      <c r="J34" s="56">
        <v>22</v>
      </c>
      <c r="K34" s="87"/>
      <c r="L34" s="37" t="s">
        <v>121</v>
      </c>
      <c r="M34" s="56">
        <f>SUM(H34,H37,J39)</f>
        <v>0</v>
      </c>
      <c r="N34" s="86" t="s">
        <v>8</v>
      </c>
      <c r="O34" s="56">
        <f>SUM(J34,J37,H39)</f>
        <v>66</v>
      </c>
      <c r="P34" s="56">
        <f>M34-O34</f>
        <v>-66</v>
      </c>
      <c r="Q34" s="56">
        <f>SUM(E34,E37,G39)</f>
        <v>0</v>
      </c>
      <c r="R34" s="56">
        <f>Q34+(P34/100)</f>
        <v>-0.66</v>
      </c>
      <c r="S34" s="56">
        <f>RANK(R34,$R$34:$R$37,0)</f>
        <v>4</v>
      </c>
      <c r="U34" s="41"/>
      <c r="V34" s="131"/>
      <c r="W34" s="131"/>
      <c r="X34" s="23"/>
      <c r="Y34" s="24"/>
      <c r="Z34" s="32"/>
      <c r="AA34" s="84"/>
      <c r="AC34" s="85"/>
    </row>
    <row r="35" spans="1:29" x14ac:dyDescent="0.25">
      <c r="A35" s="39">
        <v>48</v>
      </c>
      <c r="B35" s="15" t="str">
        <f>L35</f>
        <v>Jirásek Kryštof</v>
      </c>
      <c r="C35" s="89" t="s">
        <v>6</v>
      </c>
      <c r="D35" s="15" t="str">
        <f>L36</f>
        <v>Prchlík Kryštof</v>
      </c>
      <c r="E35" s="56">
        <v>2</v>
      </c>
      <c r="F35" s="56" t="s">
        <v>8</v>
      </c>
      <c r="G35" s="56">
        <v>0</v>
      </c>
      <c r="H35" s="56">
        <v>22</v>
      </c>
      <c r="I35" s="56" t="s">
        <v>8</v>
      </c>
      <c r="J35" s="56">
        <v>9</v>
      </c>
      <c r="K35" s="87"/>
      <c r="L35" s="37" t="s">
        <v>104</v>
      </c>
      <c r="M35" s="56">
        <f>SUM(H35,J37,H38)</f>
        <v>66</v>
      </c>
      <c r="N35" s="56" t="s">
        <v>8</v>
      </c>
      <c r="O35" s="56">
        <f>SUM(J35,H37,J38)</f>
        <v>20</v>
      </c>
      <c r="P35" s="56">
        <f>M35-O35</f>
        <v>46</v>
      </c>
      <c r="Q35" s="56">
        <f>SUM(E35,G37,E38)</f>
        <v>6</v>
      </c>
      <c r="R35" s="56">
        <f>Q35+(P35/100)</f>
        <v>6.46</v>
      </c>
      <c r="S35" s="56">
        <f>RANK(R35,$R$34:$R$37,0)</f>
        <v>1</v>
      </c>
      <c r="U35" s="41"/>
      <c r="V35" s="28"/>
      <c r="W35" s="28"/>
      <c r="X35" s="28"/>
      <c r="Y35" s="24"/>
      <c r="Z35" s="32"/>
      <c r="AA35" s="84"/>
      <c r="AC35" s="85"/>
    </row>
    <row r="36" spans="1:29" x14ac:dyDescent="0.25">
      <c r="A36" s="39">
        <v>121</v>
      </c>
      <c r="B36" s="15" t="str">
        <f>L37</f>
        <v>Nidrle Michal</v>
      </c>
      <c r="C36" s="89" t="s">
        <v>6</v>
      </c>
      <c r="D36" s="15" t="str">
        <f>L36</f>
        <v>Prchlík Kryštof</v>
      </c>
      <c r="E36" s="56">
        <v>2</v>
      </c>
      <c r="F36" s="56" t="s">
        <v>8</v>
      </c>
      <c r="G36" s="56">
        <v>0</v>
      </c>
      <c r="H36" s="56">
        <v>22</v>
      </c>
      <c r="I36" s="56" t="s">
        <v>8</v>
      </c>
      <c r="J36" s="56">
        <v>8</v>
      </c>
      <c r="K36" s="87"/>
      <c r="L36" s="37" t="s">
        <v>108</v>
      </c>
      <c r="M36" s="56">
        <f>SUM(J35,J36,H39)</f>
        <v>39</v>
      </c>
      <c r="N36" s="56" t="s">
        <v>8</v>
      </c>
      <c r="O36" s="56">
        <f>SUM(H35,H36,J39)</f>
        <v>44</v>
      </c>
      <c r="P36" s="56">
        <f>M36-O36</f>
        <v>-5</v>
      </c>
      <c r="Q36" s="56">
        <f>SUM(G35,G36,E39)</f>
        <v>2</v>
      </c>
      <c r="R36" s="56">
        <f>Q36+(P36/100)</f>
        <v>1.95</v>
      </c>
      <c r="S36" s="56">
        <f>RANK(R36,$R$34:$R$37,0)</f>
        <v>3</v>
      </c>
      <c r="U36" s="41"/>
      <c r="V36" s="23"/>
      <c r="W36" s="28"/>
      <c r="X36" s="28"/>
      <c r="Y36" s="24"/>
      <c r="Z36" s="32"/>
      <c r="AA36" s="84"/>
      <c r="AC36" s="85"/>
    </row>
    <row r="37" spans="1:29" x14ac:dyDescent="0.25">
      <c r="A37" s="39">
        <v>122</v>
      </c>
      <c r="B37" s="15" t="str">
        <f>L34</f>
        <v>bye</v>
      </c>
      <c r="C37" s="89" t="s">
        <v>6</v>
      </c>
      <c r="D37" s="15" t="str">
        <f>L35</f>
        <v>Jirásek Kryštof</v>
      </c>
      <c r="E37" s="56">
        <v>0</v>
      </c>
      <c r="F37" s="56" t="s">
        <v>8</v>
      </c>
      <c r="G37" s="56">
        <v>2</v>
      </c>
      <c r="H37" s="56">
        <v>0</v>
      </c>
      <c r="I37" s="56" t="s">
        <v>8</v>
      </c>
      <c r="J37" s="56">
        <v>22</v>
      </c>
      <c r="K37" s="87"/>
      <c r="L37" s="37" t="s">
        <v>112</v>
      </c>
      <c r="M37" s="56">
        <f>SUM(J34,H36,J38)</f>
        <v>55</v>
      </c>
      <c r="N37" s="56" t="s">
        <v>8</v>
      </c>
      <c r="O37" s="56">
        <f>SUM(H34,J36,H38)</f>
        <v>30</v>
      </c>
      <c r="P37" s="56">
        <f>M37-O37</f>
        <v>25</v>
      </c>
      <c r="Q37" s="56">
        <f>SUM(G34,E36,G38)</f>
        <v>4</v>
      </c>
      <c r="R37" s="56">
        <f>Q37+(P37/100)</f>
        <v>4.25</v>
      </c>
      <c r="S37" s="56">
        <f>RANK(R37,$R$34:$R$37,0)</f>
        <v>2</v>
      </c>
      <c r="U37" s="132"/>
      <c r="V37" s="132"/>
      <c r="W37" s="131"/>
      <c r="X37" s="131"/>
      <c r="Y37" s="24"/>
      <c r="Z37" s="164" t="str">
        <f>X43</f>
        <v>Ryšánek Daniel</v>
      </c>
      <c r="AA37" s="113"/>
      <c r="AC37" s="85"/>
    </row>
    <row r="38" spans="1:29" x14ac:dyDescent="0.25">
      <c r="A38" s="39">
        <v>197</v>
      </c>
      <c r="B38" s="15" t="str">
        <f>L35</f>
        <v>Jirásek Kryštof</v>
      </c>
      <c r="C38" s="89" t="s">
        <v>6</v>
      </c>
      <c r="D38" s="15" t="str">
        <f>L37</f>
        <v>Nidrle Michal</v>
      </c>
      <c r="E38" s="56">
        <v>2</v>
      </c>
      <c r="F38" s="56" t="s">
        <v>8</v>
      </c>
      <c r="G38" s="56">
        <v>0</v>
      </c>
      <c r="H38" s="56">
        <v>22</v>
      </c>
      <c r="I38" s="56" t="s">
        <v>8</v>
      </c>
      <c r="J38" s="56">
        <v>11</v>
      </c>
      <c r="K38" s="87"/>
      <c r="L38" s="88"/>
      <c r="M38" s="80">
        <f>SUM(M34:M37)</f>
        <v>160</v>
      </c>
      <c r="N38" s="81">
        <f>M38-O38</f>
        <v>0</v>
      </c>
      <c r="O38" s="80">
        <f>SUM(O34:O37)</f>
        <v>160</v>
      </c>
      <c r="P38" s="86"/>
      <c r="Q38" s="86"/>
      <c r="R38" s="86"/>
      <c r="S38" s="86"/>
      <c r="U38" s="132"/>
      <c r="V38" s="132"/>
      <c r="W38" s="117"/>
      <c r="X38" s="117"/>
      <c r="Y38" s="24"/>
      <c r="Z38" s="118"/>
      <c r="AA38" s="119"/>
      <c r="AC38" s="85"/>
    </row>
    <row r="39" spans="1:29" x14ac:dyDescent="0.25">
      <c r="A39" s="39">
        <v>198</v>
      </c>
      <c r="B39" s="15" t="str">
        <f>L36</f>
        <v>Prchlík Kryštof</v>
      </c>
      <c r="C39" s="89" t="s">
        <v>6</v>
      </c>
      <c r="D39" s="15" t="str">
        <f>L34</f>
        <v>bye</v>
      </c>
      <c r="E39" s="56">
        <v>2</v>
      </c>
      <c r="F39" s="56" t="s">
        <v>8</v>
      </c>
      <c r="G39" s="56">
        <v>0</v>
      </c>
      <c r="H39" s="56">
        <v>22</v>
      </c>
      <c r="I39" s="56" t="s">
        <v>8</v>
      </c>
      <c r="J39" s="56">
        <v>0</v>
      </c>
      <c r="K39" s="87"/>
      <c r="L39" s="88"/>
      <c r="M39" s="86"/>
      <c r="N39" s="86"/>
      <c r="O39" s="86"/>
      <c r="P39" s="86"/>
      <c r="Q39" s="86"/>
      <c r="R39" s="86"/>
      <c r="S39" s="86"/>
      <c r="U39" s="41"/>
      <c r="V39" s="23"/>
      <c r="W39" s="23"/>
      <c r="X39" s="23"/>
      <c r="Y39" s="24"/>
      <c r="Z39" s="20"/>
      <c r="AA39" s="20"/>
      <c r="AC39" s="85"/>
    </row>
    <row r="40" spans="1:29" x14ac:dyDescent="0.25">
      <c r="B40" s="15"/>
      <c r="C40" s="89"/>
      <c r="D40" s="15"/>
      <c r="E40" s="56"/>
      <c r="F40" s="56"/>
      <c r="G40" s="56"/>
      <c r="H40" s="56"/>
      <c r="I40" s="56"/>
      <c r="J40" s="56"/>
      <c r="K40" s="87"/>
      <c r="L40" s="88"/>
      <c r="M40" s="86"/>
      <c r="N40" s="86"/>
      <c r="O40" s="86"/>
      <c r="P40" s="86"/>
      <c r="Q40" s="86"/>
      <c r="R40" s="86"/>
      <c r="S40" s="86"/>
      <c r="U40" s="41" t="s">
        <v>84</v>
      </c>
      <c r="V40" s="114" t="str">
        <f>L45</f>
        <v>Ryšánek Daniel</v>
      </c>
      <c r="W40" s="114"/>
      <c r="X40" s="23"/>
      <c r="Y40" s="24"/>
      <c r="Z40" s="20"/>
      <c r="AA40" s="20"/>
      <c r="AC40" s="85"/>
    </row>
    <row r="41" spans="1:29" x14ac:dyDescent="0.25">
      <c r="B41" s="15"/>
      <c r="C41" s="89"/>
      <c r="D41" s="15"/>
      <c r="E41" s="56"/>
      <c r="F41" s="56"/>
      <c r="G41" s="56"/>
      <c r="H41" s="56"/>
      <c r="I41" s="56"/>
      <c r="J41" s="56"/>
      <c r="K41" s="87"/>
      <c r="L41" s="88"/>
      <c r="M41" s="86"/>
      <c r="N41" s="86"/>
      <c r="O41" s="86"/>
      <c r="P41" s="86"/>
      <c r="Q41" s="86"/>
      <c r="R41" s="86"/>
      <c r="S41" s="86"/>
      <c r="U41" s="41"/>
      <c r="V41" s="23"/>
      <c r="W41" s="22"/>
      <c r="X41" s="23"/>
      <c r="Y41" s="24"/>
      <c r="Z41" s="20"/>
      <c r="AA41" s="20"/>
      <c r="AC41" s="85"/>
    </row>
    <row r="42" spans="1:29" x14ac:dyDescent="0.25">
      <c r="B42" s="15"/>
      <c r="C42" s="89"/>
      <c r="D42" s="15"/>
      <c r="E42" s="56"/>
      <c r="F42" s="56"/>
      <c r="G42" s="56"/>
      <c r="H42" s="56"/>
      <c r="I42" s="56"/>
      <c r="J42" s="56"/>
      <c r="K42" s="87"/>
      <c r="L42" s="65" t="s">
        <v>85</v>
      </c>
      <c r="M42" s="167"/>
      <c r="N42" s="167"/>
      <c r="O42" s="167"/>
      <c r="P42" s="86"/>
      <c r="Q42" s="86"/>
      <c r="R42" s="86"/>
      <c r="S42" s="86"/>
      <c r="U42" s="41"/>
      <c r="V42" s="23"/>
      <c r="W42" s="24"/>
      <c r="X42" s="23"/>
      <c r="Y42" s="24"/>
      <c r="Z42" s="20"/>
      <c r="AA42" s="20"/>
      <c r="AC42" s="85"/>
    </row>
    <row r="43" spans="1:29" x14ac:dyDescent="0.25">
      <c r="B43" s="15"/>
      <c r="C43" s="89"/>
      <c r="D43" s="15"/>
      <c r="E43" s="56"/>
      <c r="F43" s="56"/>
      <c r="G43" s="56"/>
      <c r="H43" s="56"/>
      <c r="I43" s="56"/>
      <c r="J43" s="56"/>
      <c r="K43" s="87"/>
      <c r="L43" s="56" t="s">
        <v>9</v>
      </c>
      <c r="M43" s="168" t="s">
        <v>10</v>
      </c>
      <c r="N43" s="168"/>
      <c r="O43" s="168"/>
      <c r="P43" s="91" t="s">
        <v>11</v>
      </c>
      <c r="Q43" s="56" t="s">
        <v>12</v>
      </c>
      <c r="R43" s="56" t="s">
        <v>13</v>
      </c>
      <c r="S43" s="56" t="s">
        <v>4</v>
      </c>
      <c r="U43" s="41"/>
      <c r="V43" s="23"/>
      <c r="W43" s="24"/>
      <c r="X43" s="164" t="str">
        <f>V40</f>
        <v>Ryšánek Daniel</v>
      </c>
      <c r="Y43" s="113"/>
      <c r="Z43" s="20"/>
      <c r="AA43" s="20"/>
      <c r="AC43" s="85"/>
    </row>
    <row r="44" spans="1:29" x14ac:dyDescent="0.25">
      <c r="A44" s="39">
        <v>49</v>
      </c>
      <c r="B44" s="15" t="str">
        <f>L44</f>
        <v>Pavliš Marek</v>
      </c>
      <c r="C44" s="89" t="s">
        <v>6</v>
      </c>
      <c r="D44" s="15" t="str">
        <f>L47</f>
        <v>Macháček Jonáš</v>
      </c>
      <c r="E44" s="56">
        <v>1</v>
      </c>
      <c r="F44" s="56" t="s">
        <v>8</v>
      </c>
      <c r="G44" s="56">
        <v>1</v>
      </c>
      <c r="H44" s="56">
        <v>20</v>
      </c>
      <c r="I44" s="56" t="s">
        <v>8</v>
      </c>
      <c r="J44" s="56">
        <v>18</v>
      </c>
      <c r="K44" s="87"/>
      <c r="L44" s="37" t="s">
        <v>101</v>
      </c>
      <c r="M44" s="56">
        <f>SUM(H44,H47,J49)</f>
        <v>40</v>
      </c>
      <c r="N44" s="86" t="s">
        <v>8</v>
      </c>
      <c r="O44" s="56">
        <f>SUM(J44,J47,H49)</f>
        <v>62</v>
      </c>
      <c r="P44" s="56">
        <f>M44-O44</f>
        <v>-22</v>
      </c>
      <c r="Q44" s="56">
        <f>SUM(E44,E47,G49)</f>
        <v>1</v>
      </c>
      <c r="R44" s="56">
        <f>Q44+(P44/100)</f>
        <v>0.78</v>
      </c>
      <c r="S44" s="56">
        <f>RANK(R44,$R$44:$R$47,0)</f>
        <v>3</v>
      </c>
      <c r="U44" s="41"/>
      <c r="V44" s="23"/>
      <c r="W44" s="24"/>
      <c r="X44" s="21"/>
      <c r="Y44" s="45"/>
      <c r="Z44" s="20"/>
      <c r="AA44" s="20"/>
      <c r="AC44" s="85"/>
    </row>
    <row r="45" spans="1:29" x14ac:dyDescent="0.25">
      <c r="A45" s="39">
        <v>50</v>
      </c>
      <c r="B45" s="15" t="str">
        <f>L45</f>
        <v>Ryšánek Daniel</v>
      </c>
      <c r="C45" s="89" t="s">
        <v>6</v>
      </c>
      <c r="D45" s="15" t="str">
        <f>L46</f>
        <v>Horák Samuel</v>
      </c>
      <c r="E45" s="56">
        <v>2</v>
      </c>
      <c r="F45" s="56" t="s">
        <v>8</v>
      </c>
      <c r="G45" s="56">
        <v>0</v>
      </c>
      <c r="H45" s="56">
        <v>22</v>
      </c>
      <c r="I45" s="56" t="s">
        <v>8</v>
      </c>
      <c r="J45" s="56">
        <v>9</v>
      </c>
      <c r="K45" s="87"/>
      <c r="L45" s="37" t="s">
        <v>102</v>
      </c>
      <c r="M45" s="56">
        <f>SUM(H45,J47,H48)</f>
        <v>66</v>
      </c>
      <c r="N45" s="56" t="s">
        <v>8</v>
      </c>
      <c r="O45" s="56">
        <f>SUM(J45,H47,J48)</f>
        <v>22</v>
      </c>
      <c r="P45" s="56">
        <f>M45-O45</f>
        <v>44</v>
      </c>
      <c r="Q45" s="56">
        <f>SUM(E45,G47,E48)</f>
        <v>6</v>
      </c>
      <c r="R45" s="56">
        <f>Q45+(P45/100)</f>
        <v>6.44</v>
      </c>
      <c r="S45" s="56">
        <f>RANK(R45,$R$44:$R$47,0)</f>
        <v>1</v>
      </c>
      <c r="U45" s="41"/>
      <c r="V45" s="23"/>
      <c r="W45" s="24"/>
      <c r="X45" s="23"/>
      <c r="Y45" s="28"/>
      <c r="Z45" s="20"/>
      <c r="AA45" s="20"/>
      <c r="AC45" s="85"/>
    </row>
    <row r="46" spans="1:29" x14ac:dyDescent="0.25">
      <c r="A46" s="39">
        <v>123</v>
      </c>
      <c r="B46" s="15" t="str">
        <f>L47</f>
        <v>Macháček Jonáš</v>
      </c>
      <c r="C46" s="89" t="s">
        <v>6</v>
      </c>
      <c r="D46" s="15" t="str">
        <f>L46</f>
        <v>Horák Samuel</v>
      </c>
      <c r="E46" s="56">
        <v>0</v>
      </c>
      <c r="F46" s="56" t="s">
        <v>8</v>
      </c>
      <c r="G46" s="56">
        <v>2</v>
      </c>
      <c r="H46" s="56">
        <v>5</v>
      </c>
      <c r="I46" s="56" t="s">
        <v>8</v>
      </c>
      <c r="J46" s="56">
        <v>22</v>
      </c>
      <c r="K46" s="87"/>
      <c r="L46" s="37" t="s">
        <v>109</v>
      </c>
      <c r="M46" s="56">
        <f>SUM(J45,J46,H49)</f>
        <v>53</v>
      </c>
      <c r="N46" s="56" t="s">
        <v>8</v>
      </c>
      <c r="O46" s="56">
        <f>SUM(H45,H46,J49)</f>
        <v>40</v>
      </c>
      <c r="P46" s="56">
        <f>M46-O46</f>
        <v>13</v>
      </c>
      <c r="Q46" s="56">
        <f>SUM(G45,G46,E49)</f>
        <v>4</v>
      </c>
      <c r="R46" s="56">
        <f>Q46+(P46/100)</f>
        <v>4.13</v>
      </c>
      <c r="S46" s="56">
        <f>RANK(R46,$R$44:$R$47,0)</f>
        <v>2</v>
      </c>
      <c r="U46" s="41" t="s">
        <v>61</v>
      </c>
      <c r="V46" s="140" t="str">
        <f>L24</f>
        <v>Hašek Kristián</v>
      </c>
      <c r="W46" s="143"/>
      <c r="X46" s="23"/>
      <c r="Y46" s="23"/>
      <c r="Z46" s="20"/>
      <c r="AA46" s="20"/>
      <c r="AC46" s="85"/>
    </row>
    <row r="47" spans="1:29" x14ac:dyDescent="0.25">
      <c r="A47" s="39">
        <v>124</v>
      </c>
      <c r="B47" s="15" t="str">
        <f>L44</f>
        <v>Pavliš Marek</v>
      </c>
      <c r="C47" s="89" t="s">
        <v>6</v>
      </c>
      <c r="D47" s="15" t="str">
        <f>L45</f>
        <v>Ryšánek Daniel</v>
      </c>
      <c r="E47" s="56">
        <v>0</v>
      </c>
      <c r="F47" s="56" t="s">
        <v>8</v>
      </c>
      <c r="G47" s="56">
        <v>2</v>
      </c>
      <c r="H47" s="56">
        <v>7</v>
      </c>
      <c r="I47" s="56" t="s">
        <v>8</v>
      </c>
      <c r="J47" s="56">
        <v>22</v>
      </c>
      <c r="K47" s="87"/>
      <c r="L47" s="37" t="s">
        <v>113</v>
      </c>
      <c r="M47" s="56">
        <f>SUM(J44,H46,J48)</f>
        <v>29</v>
      </c>
      <c r="N47" s="56" t="s">
        <v>8</v>
      </c>
      <c r="O47" s="56">
        <f>SUM(H44,J46,H48)</f>
        <v>64</v>
      </c>
      <c r="P47" s="56">
        <f>M47-O47</f>
        <v>-35</v>
      </c>
      <c r="Q47" s="56">
        <f>SUM(G44,E46,G48)</f>
        <v>1</v>
      </c>
      <c r="R47" s="56">
        <f>Q47+(P47/100)</f>
        <v>0.65</v>
      </c>
      <c r="S47" s="56">
        <f>RANK(R47,$R$44:$R$47,0)</f>
        <v>4</v>
      </c>
      <c r="U47" s="41"/>
      <c r="AC47" s="85"/>
    </row>
    <row r="48" spans="1:29" x14ac:dyDescent="0.25">
      <c r="A48" s="39">
        <v>199</v>
      </c>
      <c r="B48" s="15" t="str">
        <f>L45</f>
        <v>Ryšánek Daniel</v>
      </c>
      <c r="C48" s="89" t="s">
        <v>6</v>
      </c>
      <c r="D48" s="15" t="str">
        <f>L47</f>
        <v>Macháček Jonáš</v>
      </c>
      <c r="E48" s="56">
        <v>2</v>
      </c>
      <c r="F48" s="56" t="s">
        <v>8</v>
      </c>
      <c r="G48" s="56">
        <v>0</v>
      </c>
      <c r="H48" s="56">
        <v>22</v>
      </c>
      <c r="I48" s="56" t="s">
        <v>8</v>
      </c>
      <c r="J48" s="56">
        <v>6</v>
      </c>
      <c r="K48" s="87"/>
      <c r="L48" s="88"/>
      <c r="M48" s="80">
        <f>SUM(M44:M47)</f>
        <v>188</v>
      </c>
      <c r="N48" s="81">
        <f>M48-O48</f>
        <v>0</v>
      </c>
      <c r="O48" s="80">
        <f>SUM(O44:O47)</f>
        <v>188</v>
      </c>
      <c r="P48" s="86"/>
      <c r="Q48" s="86"/>
      <c r="R48" s="86"/>
      <c r="S48" s="86"/>
      <c r="U48" s="41"/>
      <c r="AC48" s="85"/>
    </row>
    <row r="49" spans="1:31" x14ac:dyDescent="0.25">
      <c r="A49" s="39">
        <v>200</v>
      </c>
      <c r="B49" s="15" t="str">
        <f>L46</f>
        <v>Horák Samuel</v>
      </c>
      <c r="C49" s="89" t="s">
        <v>6</v>
      </c>
      <c r="D49" s="15" t="str">
        <f>L44</f>
        <v>Pavliš Marek</v>
      </c>
      <c r="E49" s="56">
        <v>2</v>
      </c>
      <c r="F49" s="56" t="s">
        <v>8</v>
      </c>
      <c r="G49" s="56">
        <v>0</v>
      </c>
      <c r="H49" s="56">
        <v>22</v>
      </c>
      <c r="I49" s="56" t="s">
        <v>8</v>
      </c>
      <c r="J49" s="56">
        <v>13</v>
      </c>
      <c r="K49" s="87"/>
      <c r="L49" s="88"/>
      <c r="M49" s="86"/>
      <c r="N49" s="86"/>
      <c r="O49" s="86"/>
      <c r="P49" s="86"/>
      <c r="Q49" s="86"/>
      <c r="R49" s="86"/>
      <c r="S49" s="86"/>
      <c r="U49" s="159" t="str">
        <f>V46</f>
        <v>Hašek Kristián</v>
      </c>
      <c r="V49" s="159"/>
      <c r="AA49" s="159" t="str">
        <f>Z37</f>
        <v>Ryšánek Daniel</v>
      </c>
      <c r="AB49" s="159"/>
      <c r="AC49" s="85"/>
      <c r="AD49" s="160" t="str">
        <f>AB74</f>
        <v>Havlíček Michael</v>
      </c>
      <c r="AE49" s="159"/>
    </row>
    <row r="50" spans="1:31" x14ac:dyDescent="0.25">
      <c r="A50" s="82"/>
      <c r="B50" s="83"/>
      <c r="C50" s="82"/>
      <c r="D50" s="83"/>
      <c r="E50" s="51"/>
      <c r="F50" s="51"/>
      <c r="G50" s="51"/>
      <c r="H50" s="51"/>
      <c r="I50" s="51"/>
      <c r="J50" s="51"/>
      <c r="K50" s="94"/>
      <c r="L50" s="88"/>
      <c r="M50" s="86"/>
      <c r="N50" s="86"/>
      <c r="O50" s="86"/>
      <c r="P50" s="86"/>
      <c r="Q50" s="86"/>
      <c r="R50" s="86"/>
      <c r="S50" s="86"/>
      <c r="U50" s="132" t="s">
        <v>86</v>
      </c>
      <c r="V50" s="132"/>
      <c r="AA50" s="146" t="s">
        <v>23</v>
      </c>
      <c r="AB50" s="146"/>
      <c r="AC50" s="85"/>
      <c r="AD50" s="147" t="s">
        <v>20</v>
      </c>
      <c r="AE50" s="146"/>
    </row>
    <row r="51" spans="1:31" x14ac:dyDescent="0.25">
      <c r="A51" s="82"/>
      <c r="B51" s="83"/>
      <c r="C51" s="82"/>
      <c r="D51" s="83"/>
      <c r="E51" s="51"/>
      <c r="F51" s="51"/>
      <c r="G51" s="51"/>
      <c r="H51" s="51"/>
      <c r="I51" s="51"/>
      <c r="J51" s="51"/>
      <c r="K51" s="94"/>
      <c r="L51" s="88"/>
      <c r="M51" s="86"/>
      <c r="N51" s="86"/>
      <c r="O51" s="86"/>
      <c r="P51" s="86"/>
      <c r="Q51" s="86"/>
      <c r="R51" s="86"/>
      <c r="S51" s="86"/>
      <c r="U51" s="41"/>
      <c r="AC51" s="85"/>
    </row>
    <row r="52" spans="1:31" x14ac:dyDescent="0.25">
      <c r="A52" s="82"/>
      <c r="B52" s="83"/>
      <c r="C52" s="82"/>
      <c r="D52" s="83"/>
      <c r="E52" s="51"/>
      <c r="F52" s="51"/>
      <c r="G52" s="51"/>
      <c r="H52" s="51"/>
      <c r="I52" s="51"/>
      <c r="J52" s="51"/>
      <c r="K52" s="94"/>
      <c r="L52" s="54"/>
      <c r="M52" s="166"/>
      <c r="N52" s="166"/>
      <c r="O52" s="166"/>
      <c r="P52" s="51"/>
      <c r="Q52" s="51"/>
      <c r="R52" s="51"/>
      <c r="S52" s="51"/>
      <c r="U52" s="41"/>
      <c r="AC52" s="85"/>
    </row>
    <row r="53" spans="1:31" x14ac:dyDescent="0.25">
      <c r="A53" s="82"/>
      <c r="B53" s="83"/>
      <c r="C53" s="82"/>
      <c r="D53" s="83"/>
      <c r="E53" s="51"/>
      <c r="F53" s="51"/>
      <c r="G53" s="51"/>
      <c r="H53" s="51"/>
      <c r="I53" s="51"/>
      <c r="J53" s="51"/>
      <c r="K53" s="94"/>
      <c r="L53" s="51"/>
      <c r="M53" s="166"/>
      <c r="N53" s="166"/>
      <c r="O53" s="166"/>
      <c r="P53" s="95"/>
      <c r="Q53" s="51"/>
      <c r="R53" s="51"/>
      <c r="S53" s="51"/>
      <c r="U53" s="43" t="s">
        <v>87</v>
      </c>
      <c r="V53" s="140" t="str">
        <f>L37</f>
        <v>Nidrle Michal</v>
      </c>
      <c r="W53" s="140"/>
      <c r="X53" s="23"/>
      <c r="Y53" s="23"/>
      <c r="Z53" s="20"/>
      <c r="AA53" s="20"/>
      <c r="AC53" s="85"/>
    </row>
    <row r="54" spans="1:31" x14ac:dyDescent="0.25">
      <c r="A54" s="82"/>
      <c r="B54" s="83"/>
      <c r="C54" s="82"/>
      <c r="D54" s="83"/>
      <c r="E54" s="51"/>
      <c r="F54" s="51"/>
      <c r="G54" s="51"/>
      <c r="H54" s="51"/>
      <c r="I54" s="51"/>
      <c r="J54" s="51"/>
      <c r="K54" s="94"/>
      <c r="L54" s="96"/>
      <c r="M54" s="51"/>
      <c r="N54" s="51"/>
      <c r="O54" s="51"/>
      <c r="P54" s="51"/>
      <c r="Q54" s="51"/>
      <c r="R54" s="51"/>
      <c r="S54" s="51"/>
      <c r="U54" s="41"/>
      <c r="V54" s="23"/>
      <c r="W54" s="22"/>
      <c r="X54" s="23"/>
      <c r="Y54" s="23"/>
      <c r="Z54" s="20"/>
      <c r="AA54" s="20"/>
      <c r="AC54" s="85"/>
    </row>
    <row r="55" spans="1:31" x14ac:dyDescent="0.25">
      <c r="A55" s="82"/>
      <c r="B55" s="83"/>
      <c r="C55" s="82"/>
      <c r="D55" s="83"/>
      <c r="E55" s="51"/>
      <c r="F55" s="51"/>
      <c r="G55" s="51"/>
      <c r="H55" s="51"/>
      <c r="I55" s="51"/>
      <c r="J55" s="51"/>
      <c r="K55" s="94"/>
      <c r="L55" s="97"/>
      <c r="M55" s="51"/>
      <c r="N55" s="51"/>
      <c r="O55" s="51"/>
      <c r="P55" s="51"/>
      <c r="Q55" s="51"/>
      <c r="R55" s="51"/>
      <c r="S55" s="51"/>
      <c r="U55" s="41"/>
      <c r="V55" s="23"/>
      <c r="W55" s="24"/>
      <c r="X55" s="23"/>
      <c r="Y55" s="23"/>
      <c r="Z55" s="20"/>
      <c r="AA55" s="20"/>
      <c r="AC55" s="85"/>
    </row>
    <row r="56" spans="1:31" x14ac:dyDescent="0.25">
      <c r="A56" s="82"/>
      <c r="B56" s="83"/>
      <c r="C56" s="82"/>
      <c r="D56" s="83"/>
      <c r="E56" s="51"/>
      <c r="F56" s="51"/>
      <c r="G56" s="51"/>
      <c r="H56" s="51"/>
      <c r="I56" s="51"/>
      <c r="J56" s="51"/>
      <c r="K56" s="94"/>
      <c r="L56" s="50"/>
      <c r="M56" s="51"/>
      <c r="N56" s="51"/>
      <c r="O56" s="51"/>
      <c r="P56" s="51"/>
      <c r="Q56" s="51"/>
      <c r="R56" s="51"/>
      <c r="S56" s="51"/>
      <c r="U56" s="41"/>
      <c r="V56" s="23"/>
      <c r="W56" s="24"/>
      <c r="X56" s="162" t="str">
        <f>V59</f>
        <v>Horák Samuel</v>
      </c>
      <c r="Y56" s="114"/>
      <c r="Z56" s="20"/>
      <c r="AA56" s="20"/>
      <c r="AC56" s="85"/>
    </row>
    <row r="57" spans="1:31" x14ac:dyDescent="0.25">
      <c r="A57" s="82"/>
      <c r="B57" s="83"/>
      <c r="C57" s="82"/>
      <c r="D57" s="83"/>
      <c r="E57" s="51"/>
      <c r="F57" s="51"/>
      <c r="G57" s="51"/>
      <c r="H57" s="51"/>
      <c r="I57" s="51"/>
      <c r="J57" s="51"/>
      <c r="K57" s="94"/>
      <c r="L57" s="98"/>
      <c r="M57" s="51"/>
      <c r="N57" s="51"/>
      <c r="O57" s="51"/>
      <c r="P57" s="51"/>
      <c r="Q57" s="51"/>
      <c r="R57" s="51"/>
      <c r="S57" s="51"/>
      <c r="U57" s="41"/>
      <c r="V57" s="23"/>
      <c r="W57" s="24"/>
      <c r="X57" s="21"/>
      <c r="Y57" s="22"/>
      <c r="Z57" s="20"/>
      <c r="AA57" s="20"/>
      <c r="AC57" s="85"/>
    </row>
    <row r="58" spans="1:31" x14ac:dyDescent="0.25">
      <c r="A58" s="82"/>
      <c r="B58" s="83"/>
      <c r="C58" s="82"/>
      <c r="D58" s="83"/>
      <c r="E58" s="51"/>
      <c r="F58" s="51"/>
      <c r="G58" s="51"/>
      <c r="H58" s="51"/>
      <c r="I58" s="51"/>
      <c r="J58" s="51"/>
      <c r="K58" s="94"/>
      <c r="L58" s="99"/>
      <c r="M58" s="100"/>
      <c r="N58" s="101"/>
      <c r="O58" s="100"/>
      <c r="P58" s="51"/>
      <c r="Q58" s="51"/>
      <c r="R58" s="51"/>
      <c r="S58" s="51"/>
      <c r="U58" s="41"/>
      <c r="V58" s="23"/>
      <c r="W58" s="24"/>
      <c r="X58" s="23"/>
      <c r="Y58" s="24"/>
      <c r="Z58" s="20"/>
      <c r="AA58" s="20"/>
      <c r="AC58" s="85"/>
    </row>
    <row r="59" spans="1:31" x14ac:dyDescent="0.25">
      <c r="A59" s="82"/>
      <c r="B59" s="83"/>
      <c r="C59" s="82"/>
      <c r="D59" s="83"/>
      <c r="E59" s="51"/>
      <c r="F59" s="51"/>
      <c r="G59" s="51"/>
      <c r="H59" s="51"/>
      <c r="I59" s="51"/>
      <c r="J59" s="51"/>
      <c r="K59" s="94"/>
      <c r="L59" s="99"/>
      <c r="M59" s="51"/>
      <c r="N59" s="51"/>
      <c r="O59" s="51"/>
      <c r="P59" s="51"/>
      <c r="Q59" s="51"/>
      <c r="R59" s="51"/>
      <c r="S59" s="51"/>
      <c r="U59" s="41" t="s">
        <v>88</v>
      </c>
      <c r="V59" s="114" t="str">
        <f>L46</f>
        <v>Horák Samuel</v>
      </c>
      <c r="W59" s="163"/>
      <c r="X59" s="23"/>
      <c r="Y59" s="24"/>
      <c r="Z59" s="20"/>
      <c r="AA59" s="20"/>
      <c r="AC59" s="85"/>
    </row>
    <row r="60" spans="1:31" x14ac:dyDescent="0.25">
      <c r="A60" s="82"/>
      <c r="B60" s="83"/>
      <c r="C60" s="82"/>
      <c r="D60" s="83"/>
      <c r="E60" s="51"/>
      <c r="F60" s="51"/>
      <c r="G60" s="51"/>
      <c r="H60" s="51"/>
      <c r="I60" s="51"/>
      <c r="J60" s="51"/>
      <c r="K60" s="94"/>
      <c r="L60" s="99"/>
      <c r="M60" s="51"/>
      <c r="N60" s="51"/>
      <c r="O60" s="51"/>
      <c r="P60" s="51"/>
      <c r="Q60" s="51"/>
      <c r="R60" s="51"/>
      <c r="S60" s="51"/>
      <c r="U60" s="41"/>
      <c r="V60" s="23"/>
      <c r="W60" s="45"/>
      <c r="X60" s="28"/>
      <c r="Y60" s="24"/>
      <c r="Z60" s="20"/>
      <c r="AA60" s="20"/>
      <c r="AC60" s="85"/>
    </row>
    <row r="61" spans="1:31" x14ac:dyDescent="0.25">
      <c r="A61" s="82"/>
      <c r="B61" s="83"/>
      <c r="C61" s="82"/>
      <c r="D61" s="83"/>
      <c r="E61" s="51"/>
      <c r="F61" s="51"/>
      <c r="G61" s="51"/>
      <c r="H61" s="51"/>
      <c r="I61" s="51"/>
      <c r="J61" s="51"/>
      <c r="K61" s="94"/>
      <c r="L61" s="99"/>
      <c r="M61" s="51"/>
      <c r="N61" s="51"/>
      <c r="O61" s="51"/>
      <c r="P61" s="51"/>
      <c r="Q61" s="51"/>
      <c r="R61" s="51"/>
      <c r="S61" s="51"/>
      <c r="U61" s="41"/>
      <c r="V61" s="23"/>
      <c r="W61" s="28"/>
      <c r="X61" s="28"/>
      <c r="Y61" s="24"/>
      <c r="Z61" s="20"/>
      <c r="AA61" s="20"/>
      <c r="AC61" s="85"/>
    </row>
    <row r="62" spans="1:31" x14ac:dyDescent="0.25">
      <c r="A62" s="82"/>
      <c r="B62" s="83"/>
      <c r="C62" s="82"/>
      <c r="D62" s="83"/>
      <c r="E62" s="51"/>
      <c r="F62" s="51"/>
      <c r="G62" s="51"/>
      <c r="H62" s="51"/>
      <c r="I62" s="51"/>
      <c r="J62" s="51"/>
      <c r="K62" s="94"/>
      <c r="L62" s="54"/>
      <c r="M62" s="166"/>
      <c r="N62" s="166"/>
      <c r="O62" s="166"/>
      <c r="P62" s="51"/>
      <c r="Q62" s="51"/>
      <c r="R62" s="51"/>
      <c r="S62" s="51"/>
      <c r="U62" s="132"/>
      <c r="V62" s="132"/>
      <c r="W62" s="131"/>
      <c r="X62" s="131"/>
      <c r="Y62" s="24"/>
      <c r="Z62" s="162" t="str">
        <f>X68</f>
        <v>Havlíček Michael</v>
      </c>
      <c r="AA62" s="114"/>
      <c r="AC62" s="85"/>
    </row>
    <row r="63" spans="1:31" x14ac:dyDescent="0.25">
      <c r="A63" s="82"/>
      <c r="B63" s="83"/>
      <c r="C63" s="82"/>
      <c r="D63" s="83"/>
      <c r="E63" s="51"/>
      <c r="F63" s="51"/>
      <c r="G63" s="51"/>
      <c r="H63" s="51"/>
      <c r="I63" s="51"/>
      <c r="J63" s="51"/>
      <c r="K63" s="94"/>
      <c r="L63" s="51"/>
      <c r="M63" s="166"/>
      <c r="N63" s="166"/>
      <c r="O63" s="166"/>
      <c r="P63" s="95"/>
      <c r="Q63" s="51"/>
      <c r="R63" s="51"/>
      <c r="S63" s="51"/>
      <c r="U63" s="132"/>
      <c r="V63" s="132"/>
      <c r="W63" s="117"/>
      <c r="X63" s="117"/>
      <c r="Y63" s="24"/>
      <c r="Z63" s="118"/>
      <c r="AA63" s="152"/>
      <c r="AC63" s="85"/>
    </row>
    <row r="64" spans="1:31" x14ac:dyDescent="0.25">
      <c r="A64" s="82"/>
      <c r="B64" s="83"/>
      <c r="C64" s="82"/>
      <c r="D64" s="83"/>
      <c r="E64" s="51"/>
      <c r="F64" s="51"/>
      <c r="G64" s="51"/>
      <c r="H64" s="51"/>
      <c r="I64" s="51"/>
      <c r="J64" s="51"/>
      <c r="K64" s="94"/>
      <c r="L64" s="102"/>
      <c r="M64" s="51"/>
      <c r="N64" s="51"/>
      <c r="O64" s="51"/>
      <c r="P64" s="51"/>
      <c r="Q64" s="51"/>
      <c r="R64" s="51"/>
      <c r="S64" s="51"/>
      <c r="U64" s="41"/>
      <c r="V64" s="28"/>
      <c r="W64" s="28"/>
      <c r="X64" s="23"/>
      <c r="Y64" s="24"/>
      <c r="Z64" s="32"/>
      <c r="AA64" s="84"/>
      <c r="AC64" s="85"/>
    </row>
    <row r="65" spans="1:29" x14ac:dyDescent="0.25">
      <c r="A65" s="82"/>
      <c r="B65" s="83"/>
      <c r="C65" s="82"/>
      <c r="D65" s="83"/>
      <c r="E65" s="51"/>
      <c r="F65" s="51"/>
      <c r="G65" s="51"/>
      <c r="H65" s="51"/>
      <c r="I65" s="51"/>
      <c r="J65" s="51"/>
      <c r="K65" s="94"/>
      <c r="L65" s="50"/>
      <c r="M65" s="51"/>
      <c r="N65" s="51"/>
      <c r="O65" s="51"/>
      <c r="P65" s="51"/>
      <c r="Q65" s="51"/>
      <c r="R65" s="51"/>
      <c r="S65" s="51"/>
      <c r="U65" s="41"/>
      <c r="V65" s="131"/>
      <c r="W65" s="131"/>
      <c r="X65" s="23"/>
      <c r="Y65" s="24"/>
      <c r="Z65" s="32"/>
      <c r="AA65" s="84"/>
      <c r="AC65" s="85"/>
    </row>
    <row r="66" spans="1:29" x14ac:dyDescent="0.25">
      <c r="A66" s="82"/>
      <c r="B66" s="83"/>
      <c r="C66" s="82"/>
      <c r="D66" s="83"/>
      <c r="E66" s="51"/>
      <c r="F66" s="51"/>
      <c r="G66" s="51"/>
      <c r="H66" s="51"/>
      <c r="I66" s="51"/>
      <c r="J66" s="51"/>
      <c r="K66" s="94"/>
      <c r="L66" s="50"/>
      <c r="M66" s="51"/>
      <c r="N66" s="51"/>
      <c r="O66" s="51"/>
      <c r="P66" s="51"/>
      <c r="Q66" s="51"/>
      <c r="R66" s="51"/>
      <c r="S66" s="51"/>
      <c r="U66" s="41"/>
      <c r="V66" s="28"/>
      <c r="W66" s="28"/>
      <c r="X66" s="23"/>
      <c r="Y66" s="24"/>
      <c r="Z66" s="32"/>
      <c r="AA66" s="84"/>
      <c r="AC66" s="85"/>
    </row>
    <row r="67" spans="1:29" x14ac:dyDescent="0.25">
      <c r="A67" s="82"/>
      <c r="B67" s="83"/>
      <c r="C67" s="82"/>
      <c r="D67" s="83"/>
      <c r="E67" s="51"/>
      <c r="F67" s="51"/>
      <c r="G67" s="51"/>
      <c r="H67" s="51"/>
      <c r="I67" s="51"/>
      <c r="J67" s="51"/>
      <c r="K67" s="94"/>
      <c r="L67" s="96"/>
      <c r="M67" s="51"/>
      <c r="N67" s="51"/>
      <c r="O67" s="51"/>
      <c r="P67" s="51"/>
      <c r="Q67" s="51"/>
      <c r="R67" s="51"/>
      <c r="S67" s="51"/>
      <c r="U67" s="41"/>
      <c r="V67" s="28"/>
      <c r="W67" s="28"/>
      <c r="X67" s="23"/>
      <c r="Y67" s="24"/>
      <c r="Z67" s="32"/>
      <c r="AA67" s="84"/>
      <c r="AC67" s="85"/>
    </row>
    <row r="68" spans="1:29" x14ac:dyDescent="0.25">
      <c r="A68" s="82"/>
      <c r="B68" s="83"/>
      <c r="C68" s="82"/>
      <c r="D68" s="83"/>
      <c r="E68" s="51"/>
      <c r="F68" s="51"/>
      <c r="G68" s="51"/>
      <c r="H68" s="51"/>
      <c r="I68" s="51"/>
      <c r="J68" s="51"/>
      <c r="K68" s="94"/>
      <c r="L68" s="99"/>
      <c r="M68" s="100"/>
      <c r="N68" s="101"/>
      <c r="O68" s="100"/>
      <c r="P68" s="51"/>
      <c r="Q68" s="51"/>
      <c r="R68" s="51"/>
      <c r="S68" s="51"/>
      <c r="U68" s="41"/>
      <c r="V68" s="28"/>
      <c r="W68" s="19" t="s">
        <v>62</v>
      </c>
      <c r="X68" s="112" t="str">
        <f>L25</f>
        <v>Havlíček Michael</v>
      </c>
      <c r="Y68" s="113"/>
      <c r="Z68" s="32"/>
      <c r="AA68" s="84"/>
      <c r="AC68" s="85"/>
    </row>
    <row r="69" spans="1:29" x14ac:dyDescent="0.25">
      <c r="A69" s="82"/>
      <c r="B69" s="83"/>
      <c r="C69" s="82"/>
      <c r="D69" s="83"/>
      <c r="E69" s="51"/>
      <c r="F69" s="51"/>
      <c r="G69" s="51"/>
      <c r="H69" s="51"/>
      <c r="I69" s="51"/>
      <c r="J69" s="51"/>
      <c r="K69" s="94"/>
      <c r="L69" s="99"/>
      <c r="M69" s="51"/>
      <c r="N69" s="51"/>
      <c r="O69" s="51"/>
      <c r="P69" s="51"/>
      <c r="Q69" s="51"/>
      <c r="R69" s="51"/>
      <c r="S69" s="51"/>
      <c r="U69" s="41"/>
      <c r="V69" s="28"/>
      <c r="W69" s="28"/>
      <c r="X69" s="21"/>
      <c r="Y69" s="45"/>
      <c r="Z69" s="32"/>
      <c r="AA69" s="84"/>
      <c r="AC69" s="85"/>
    </row>
    <row r="70" spans="1:29" x14ac:dyDescent="0.25">
      <c r="A70" s="82"/>
      <c r="B70" s="83"/>
      <c r="C70" s="82"/>
      <c r="D70" s="83"/>
      <c r="E70" s="51"/>
      <c r="F70" s="51"/>
      <c r="G70" s="51"/>
      <c r="H70" s="51"/>
      <c r="I70" s="51"/>
      <c r="J70" s="51"/>
      <c r="K70" s="94"/>
      <c r="L70" s="99"/>
      <c r="M70" s="51"/>
      <c r="N70" s="51"/>
      <c r="O70" s="51"/>
      <c r="P70" s="51"/>
      <c r="Q70" s="51"/>
      <c r="R70" s="51"/>
      <c r="S70" s="51"/>
      <c r="U70" s="41"/>
      <c r="V70" s="28"/>
      <c r="W70" s="28"/>
      <c r="X70" s="23"/>
      <c r="Y70" s="28"/>
      <c r="Z70" s="32"/>
      <c r="AA70" s="84"/>
      <c r="AC70" s="85"/>
    </row>
    <row r="71" spans="1:29" x14ac:dyDescent="0.25">
      <c r="A71" s="82"/>
      <c r="B71" s="83"/>
      <c r="C71" s="82"/>
      <c r="D71" s="83"/>
      <c r="E71" s="51"/>
      <c r="F71" s="51"/>
      <c r="G71" s="51"/>
      <c r="H71" s="51"/>
      <c r="I71" s="51"/>
      <c r="J71" s="51"/>
      <c r="K71" s="94"/>
      <c r="L71" s="99"/>
      <c r="M71" s="51"/>
      <c r="N71" s="51"/>
      <c r="O71" s="51"/>
      <c r="P71" s="51"/>
      <c r="Q71" s="51"/>
      <c r="R71" s="51"/>
      <c r="S71" s="51"/>
      <c r="U71" s="41"/>
      <c r="V71" s="165"/>
      <c r="W71" s="165"/>
      <c r="X71" s="23"/>
      <c r="Y71" s="23"/>
      <c r="Z71" s="32"/>
      <c r="AA71" s="84"/>
      <c r="AC71" s="85"/>
    </row>
    <row r="72" spans="1:29" x14ac:dyDescent="0.25">
      <c r="A72" s="82"/>
      <c r="B72" s="83"/>
      <c r="C72" s="82"/>
      <c r="D72" s="83"/>
      <c r="E72" s="51"/>
      <c r="F72" s="51"/>
      <c r="G72" s="51"/>
      <c r="H72" s="51"/>
      <c r="I72" s="51"/>
      <c r="J72" s="51"/>
      <c r="K72" s="94"/>
      <c r="L72" s="54"/>
      <c r="M72" s="166"/>
      <c r="N72" s="166"/>
      <c r="O72" s="166"/>
      <c r="P72" s="51"/>
      <c r="Q72" s="51"/>
      <c r="R72" s="51"/>
      <c r="S72" s="51"/>
      <c r="U72" s="41"/>
      <c r="V72" s="40"/>
      <c r="W72" s="40"/>
      <c r="Z72" s="40"/>
      <c r="AA72" s="85"/>
      <c r="AC72" s="85"/>
    </row>
    <row r="73" spans="1:29" x14ac:dyDescent="0.25">
      <c r="A73" s="82"/>
      <c r="B73" s="83"/>
      <c r="C73" s="82"/>
      <c r="D73" s="83"/>
      <c r="E73" s="51"/>
      <c r="F73" s="51"/>
      <c r="G73" s="51"/>
      <c r="H73" s="51"/>
      <c r="I73" s="51"/>
      <c r="J73" s="51"/>
      <c r="K73" s="94"/>
      <c r="L73" s="51"/>
      <c r="M73" s="166"/>
      <c r="N73" s="166"/>
      <c r="O73" s="166"/>
      <c r="P73" s="95"/>
      <c r="Q73" s="51"/>
      <c r="R73" s="51"/>
      <c r="S73" s="51"/>
      <c r="U73" s="41"/>
      <c r="V73" s="40"/>
      <c r="W73" s="40"/>
      <c r="Z73" s="40"/>
      <c r="AA73" s="85"/>
      <c r="AC73" s="85"/>
    </row>
    <row r="74" spans="1:29" x14ac:dyDescent="0.25">
      <c r="A74" s="82"/>
      <c r="B74" s="83"/>
      <c r="C74" s="82"/>
      <c r="D74" s="83"/>
      <c r="E74" s="51"/>
      <c r="F74" s="51"/>
      <c r="G74" s="51"/>
      <c r="H74" s="51"/>
      <c r="I74" s="51"/>
      <c r="J74" s="51"/>
      <c r="K74" s="94"/>
      <c r="L74" s="96"/>
      <c r="M74" s="51"/>
      <c r="N74" s="51"/>
      <c r="O74" s="51"/>
      <c r="P74" s="51"/>
      <c r="Q74" s="51"/>
      <c r="R74" s="51"/>
      <c r="S74" s="51"/>
      <c r="U74" s="132"/>
      <c r="V74" s="132"/>
      <c r="W74" s="40"/>
      <c r="Y74" s="159"/>
      <c r="Z74" s="159"/>
      <c r="AA74" s="85"/>
      <c r="AB74" s="160" t="str">
        <f>Z62</f>
        <v>Havlíček Michael</v>
      </c>
      <c r="AC74" s="161"/>
    </row>
    <row r="75" spans="1:29" x14ac:dyDescent="0.25">
      <c r="A75" s="82"/>
      <c r="B75" s="83"/>
      <c r="C75" s="82"/>
      <c r="D75" s="83"/>
      <c r="E75" s="51"/>
      <c r="F75" s="51"/>
      <c r="G75" s="51"/>
      <c r="H75" s="51"/>
      <c r="I75" s="51"/>
      <c r="J75" s="51"/>
      <c r="K75" s="94"/>
      <c r="L75" s="103"/>
      <c r="M75" s="51"/>
      <c r="N75" s="51"/>
      <c r="O75" s="51"/>
      <c r="P75" s="51"/>
      <c r="Q75" s="51"/>
      <c r="R75" s="51"/>
      <c r="S75" s="51"/>
      <c r="U75" s="132"/>
      <c r="V75" s="132"/>
      <c r="W75" s="40"/>
      <c r="Y75" s="146" t="s">
        <v>55</v>
      </c>
      <c r="Z75" s="146"/>
      <c r="AA75" s="85"/>
    </row>
    <row r="76" spans="1:29" x14ac:dyDescent="0.25">
      <c r="A76" s="82"/>
      <c r="B76" s="83"/>
      <c r="C76" s="82"/>
      <c r="D76" s="83"/>
      <c r="E76" s="51"/>
      <c r="F76" s="51"/>
      <c r="G76" s="51"/>
      <c r="H76" s="51"/>
      <c r="I76" s="51"/>
      <c r="J76" s="51"/>
      <c r="K76" s="94"/>
      <c r="L76" s="50"/>
      <c r="M76" s="51"/>
      <c r="N76" s="51"/>
      <c r="O76" s="51"/>
      <c r="P76" s="51"/>
      <c r="Q76" s="51"/>
      <c r="R76" s="51"/>
      <c r="S76" s="51"/>
      <c r="U76" s="41"/>
      <c r="Z76" s="40"/>
      <c r="AA76" s="85"/>
    </row>
    <row r="77" spans="1:29" x14ac:dyDescent="0.25">
      <c r="A77" s="82"/>
      <c r="B77" s="83"/>
      <c r="C77" s="82"/>
      <c r="D77" s="83"/>
      <c r="E77" s="51"/>
      <c r="F77" s="51"/>
      <c r="G77" s="51"/>
      <c r="H77" s="51"/>
      <c r="I77" s="51"/>
      <c r="J77" s="51"/>
      <c r="K77" s="94"/>
      <c r="L77" s="50"/>
      <c r="M77" s="51"/>
      <c r="N77" s="51"/>
      <c r="O77" s="51"/>
      <c r="P77" s="51"/>
      <c r="Q77" s="51"/>
      <c r="R77" s="51"/>
      <c r="S77" s="51"/>
      <c r="U77" s="41"/>
      <c r="V77" s="131"/>
      <c r="W77" s="131"/>
      <c r="X77" s="23"/>
      <c r="Y77" s="23"/>
      <c r="Z77" s="32"/>
      <c r="AA77" s="84"/>
    </row>
    <row r="78" spans="1:29" x14ac:dyDescent="0.25">
      <c r="A78" s="82"/>
      <c r="B78" s="83"/>
      <c r="C78" s="82"/>
      <c r="D78" s="83"/>
      <c r="E78" s="51"/>
      <c r="F78" s="51"/>
      <c r="G78" s="51"/>
      <c r="H78" s="51"/>
      <c r="I78" s="51"/>
      <c r="J78" s="51"/>
      <c r="K78" s="94"/>
      <c r="L78" s="99"/>
      <c r="M78" s="100"/>
      <c r="N78" s="101"/>
      <c r="O78" s="100"/>
      <c r="P78" s="51"/>
      <c r="Q78" s="51"/>
      <c r="R78" s="51"/>
      <c r="S78" s="51"/>
      <c r="U78" s="41"/>
      <c r="V78" s="28"/>
      <c r="W78" s="28"/>
      <c r="X78" s="23"/>
      <c r="Y78" s="23"/>
      <c r="Z78" s="32"/>
      <c r="AA78" s="84"/>
    </row>
    <row r="79" spans="1:29" x14ac:dyDescent="0.25">
      <c r="A79" s="82"/>
      <c r="B79" s="83"/>
      <c r="C79" s="82"/>
      <c r="D79" s="83"/>
      <c r="E79" s="51"/>
      <c r="F79" s="51"/>
      <c r="G79" s="51"/>
      <c r="H79" s="51"/>
      <c r="I79" s="51"/>
      <c r="J79" s="51"/>
      <c r="K79" s="94"/>
      <c r="L79" s="99"/>
      <c r="M79" s="51"/>
      <c r="N79" s="51"/>
      <c r="O79" s="51"/>
      <c r="P79" s="51"/>
      <c r="Q79" s="51"/>
      <c r="R79" s="51"/>
      <c r="S79" s="51"/>
      <c r="U79" s="41"/>
      <c r="V79" s="28"/>
      <c r="W79" s="28"/>
      <c r="X79" s="23"/>
      <c r="Y79" s="23"/>
      <c r="Z79" s="32"/>
      <c r="AA79" s="84"/>
    </row>
    <row r="80" spans="1:29" x14ac:dyDescent="0.25">
      <c r="A80" s="82"/>
      <c r="B80" s="83"/>
      <c r="C80" s="82"/>
      <c r="D80" s="83"/>
      <c r="E80" s="51"/>
      <c r="F80" s="51"/>
      <c r="G80" s="51"/>
      <c r="H80" s="51"/>
      <c r="I80" s="51"/>
      <c r="J80" s="51"/>
      <c r="K80" s="94"/>
      <c r="L80" s="99"/>
      <c r="M80" s="51"/>
      <c r="N80" s="51"/>
      <c r="O80" s="51"/>
      <c r="P80" s="51"/>
      <c r="Q80" s="51"/>
      <c r="R80" s="51"/>
      <c r="S80" s="51"/>
      <c r="U80" s="41"/>
      <c r="V80" s="28"/>
      <c r="W80" s="19" t="s">
        <v>21</v>
      </c>
      <c r="X80" s="114" t="str">
        <f>L6</f>
        <v>Chovanec Matěj</v>
      </c>
      <c r="Y80" s="114"/>
      <c r="Z80" s="32"/>
      <c r="AA80" s="84"/>
    </row>
    <row r="81" spans="5:27" x14ac:dyDescent="0.25"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U81" s="41"/>
      <c r="V81" s="28"/>
      <c r="W81" s="28"/>
      <c r="X81" s="21"/>
      <c r="Y81" s="22"/>
      <c r="Z81" s="32"/>
      <c r="AA81" s="84"/>
    </row>
    <row r="82" spans="5:27" x14ac:dyDescent="0.25"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U82" s="41"/>
      <c r="V82" s="28"/>
      <c r="W82" s="28"/>
      <c r="X82" s="23"/>
      <c r="Y82" s="24"/>
      <c r="Z82" s="32"/>
      <c r="AA82" s="84"/>
    </row>
    <row r="83" spans="5:27" x14ac:dyDescent="0.25"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U83" s="41"/>
      <c r="V83" s="165"/>
      <c r="W83" s="165"/>
      <c r="X83" s="23"/>
      <c r="Y83" s="24"/>
      <c r="Z83" s="32"/>
      <c r="AA83" s="84"/>
    </row>
    <row r="84" spans="5:27" x14ac:dyDescent="0.25"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U84" s="41"/>
      <c r="V84" s="28"/>
      <c r="W84" s="28"/>
      <c r="X84" s="28"/>
      <c r="Y84" s="24"/>
      <c r="Z84" s="32"/>
      <c r="AA84" s="84"/>
    </row>
    <row r="85" spans="5:27" x14ac:dyDescent="0.25"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U85" s="41"/>
      <c r="V85" s="23"/>
      <c r="W85" s="28"/>
      <c r="X85" s="28"/>
      <c r="Y85" s="24"/>
      <c r="Z85" s="32"/>
      <c r="AA85" s="84"/>
    </row>
    <row r="86" spans="5:27" x14ac:dyDescent="0.25"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U86" s="132"/>
      <c r="V86" s="132"/>
      <c r="W86" s="131"/>
      <c r="X86" s="131"/>
      <c r="Y86" s="24"/>
      <c r="Z86" s="115" t="str">
        <f>X92</f>
        <v>Kerpl Dennis</v>
      </c>
      <c r="AA86" s="158"/>
    </row>
    <row r="87" spans="5:27" x14ac:dyDescent="0.25"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U87" s="132"/>
      <c r="V87" s="132"/>
      <c r="W87" s="117"/>
      <c r="X87" s="117"/>
      <c r="Y87" s="24"/>
      <c r="Z87" s="118"/>
      <c r="AA87" s="119"/>
    </row>
    <row r="88" spans="5:27" x14ac:dyDescent="0.25"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U88" s="41"/>
      <c r="V88" s="23"/>
      <c r="W88" s="23"/>
      <c r="X88" s="23"/>
      <c r="Y88" s="24"/>
      <c r="Z88" s="20"/>
      <c r="AA88" s="20"/>
    </row>
    <row r="89" spans="5:27" x14ac:dyDescent="0.25"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U89" s="41"/>
      <c r="V89" s="131"/>
      <c r="W89" s="131"/>
      <c r="X89" s="23"/>
      <c r="Y89" s="24"/>
      <c r="Z89" s="20"/>
      <c r="AA89" s="20"/>
    </row>
    <row r="90" spans="5:27" x14ac:dyDescent="0.25"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U90" s="41"/>
      <c r="V90" s="28"/>
      <c r="W90" s="28"/>
      <c r="X90" s="23"/>
      <c r="Y90" s="24"/>
      <c r="Z90" s="20"/>
      <c r="AA90" s="20"/>
    </row>
    <row r="91" spans="5:27" x14ac:dyDescent="0.25"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U91" s="41"/>
      <c r="V91" s="28"/>
      <c r="W91" s="28"/>
      <c r="X91" s="23"/>
      <c r="Y91" s="24"/>
      <c r="Z91" s="20"/>
      <c r="AA91" s="20"/>
    </row>
    <row r="92" spans="5:27" x14ac:dyDescent="0.25">
      <c r="U92" s="41"/>
      <c r="V92" s="28"/>
      <c r="W92" s="41" t="s">
        <v>63</v>
      </c>
      <c r="X92" s="112" t="str">
        <f>L17</f>
        <v>Kerpl Dennis</v>
      </c>
      <c r="Y92" s="113"/>
      <c r="Z92" s="20"/>
      <c r="AA92" s="20"/>
    </row>
    <row r="93" spans="5:27" x14ac:dyDescent="0.25">
      <c r="U93" s="41"/>
      <c r="V93" s="28"/>
      <c r="W93" s="28"/>
      <c r="X93" s="21"/>
      <c r="Y93" s="45"/>
      <c r="Z93" s="20"/>
      <c r="AA93" s="20"/>
    </row>
    <row r="94" spans="5:27" x14ac:dyDescent="0.25">
      <c r="U94" s="41"/>
      <c r="V94" s="28"/>
      <c r="W94" s="28"/>
      <c r="X94" s="23"/>
      <c r="Y94" s="28"/>
      <c r="Z94" s="20"/>
      <c r="AA94" s="20"/>
    </row>
    <row r="95" spans="5:27" x14ac:dyDescent="0.25">
      <c r="U95" s="41"/>
      <c r="V95" s="131"/>
      <c r="W95" s="131"/>
      <c r="X95" s="23"/>
      <c r="Y95" s="23"/>
      <c r="Z95" s="20"/>
      <c r="AA95" s="20"/>
    </row>
    <row r="96" spans="5:27" x14ac:dyDescent="0.25">
      <c r="U96" s="41"/>
      <c r="V96" s="40"/>
      <c r="W96" s="40"/>
    </row>
    <row r="97" spans="21:27" x14ac:dyDescent="0.25">
      <c r="U97" s="41"/>
      <c r="V97" s="40"/>
      <c r="W97" s="40"/>
    </row>
    <row r="98" spans="21:27" x14ac:dyDescent="0.25">
      <c r="U98" s="41"/>
    </row>
    <row r="99" spans="21:27" x14ac:dyDescent="0.25">
      <c r="U99" s="41"/>
      <c r="Y99" s="135" t="s">
        <v>96</v>
      </c>
      <c r="Z99" s="135"/>
      <c r="AA99" s="135"/>
    </row>
    <row r="100" spans="21:27" x14ac:dyDescent="0.25">
      <c r="U100" s="41"/>
    </row>
    <row r="101" spans="21:27" x14ac:dyDescent="0.25">
      <c r="U101" s="41"/>
      <c r="V101" s="131"/>
      <c r="W101" s="131"/>
      <c r="X101" s="23"/>
      <c r="Y101" s="23"/>
      <c r="Z101" s="20"/>
      <c r="AA101" s="20"/>
    </row>
    <row r="102" spans="21:27" x14ac:dyDescent="0.25">
      <c r="U102" s="41"/>
      <c r="V102" s="28"/>
      <c r="W102" s="28"/>
      <c r="X102" s="23"/>
      <c r="Y102" s="23"/>
      <c r="Z102" s="20"/>
      <c r="AA102" s="20"/>
    </row>
    <row r="103" spans="21:27" x14ac:dyDescent="0.25">
      <c r="U103" s="41"/>
      <c r="V103" s="28"/>
      <c r="W103" s="28"/>
      <c r="X103" s="23"/>
      <c r="Y103" s="23"/>
      <c r="Z103" s="20"/>
      <c r="AA103" s="20"/>
    </row>
    <row r="104" spans="21:27" x14ac:dyDescent="0.25">
      <c r="U104" s="41"/>
      <c r="V104" s="28"/>
      <c r="W104" s="41" t="s">
        <v>22</v>
      </c>
      <c r="X104" s="114" t="str">
        <f>L8</f>
        <v>Kniš David</v>
      </c>
      <c r="Y104" s="114"/>
      <c r="Z104" s="20"/>
      <c r="AA104" s="20"/>
    </row>
    <row r="105" spans="21:27" x14ac:dyDescent="0.25">
      <c r="U105" s="41"/>
      <c r="V105" s="28"/>
      <c r="W105" s="28"/>
      <c r="X105" s="21"/>
      <c r="Y105" s="22"/>
      <c r="Z105" s="20"/>
      <c r="AA105" s="20"/>
    </row>
    <row r="106" spans="21:27" x14ac:dyDescent="0.25">
      <c r="U106" s="41"/>
      <c r="V106" s="28"/>
      <c r="W106" s="28"/>
      <c r="X106" s="23"/>
      <c r="Y106" s="24"/>
      <c r="Z106" s="20"/>
      <c r="AA106" s="20"/>
    </row>
    <row r="107" spans="21:27" x14ac:dyDescent="0.25">
      <c r="U107" s="41"/>
      <c r="V107" s="131"/>
      <c r="W107" s="131"/>
      <c r="X107" s="23"/>
      <c r="Y107" s="24"/>
      <c r="Z107" s="20"/>
      <c r="AA107" s="20"/>
    </row>
    <row r="108" spans="21:27" x14ac:dyDescent="0.25">
      <c r="U108" s="41"/>
      <c r="V108" s="28"/>
      <c r="W108" s="28"/>
      <c r="X108" s="28"/>
      <c r="Y108" s="24"/>
      <c r="Z108" s="20"/>
      <c r="AA108" s="20"/>
    </row>
    <row r="109" spans="21:27" x14ac:dyDescent="0.25">
      <c r="U109" s="41"/>
      <c r="V109" s="23"/>
      <c r="W109" s="28"/>
      <c r="X109" s="28"/>
      <c r="Y109" s="24"/>
      <c r="Z109" s="20"/>
      <c r="AA109" s="20"/>
    </row>
    <row r="110" spans="21:27" x14ac:dyDescent="0.25">
      <c r="U110" s="132"/>
      <c r="V110" s="132"/>
      <c r="W110" s="131"/>
      <c r="X110" s="131"/>
      <c r="Y110" s="24"/>
      <c r="Z110" s="115" t="str">
        <f>X104</f>
        <v>Kniš David</v>
      </c>
      <c r="AA110" s="116"/>
    </row>
    <row r="111" spans="21:27" x14ac:dyDescent="0.25">
      <c r="U111" s="132"/>
      <c r="V111" s="132"/>
      <c r="W111" s="117"/>
      <c r="X111" s="117"/>
      <c r="Y111" s="24"/>
      <c r="Z111" s="118"/>
      <c r="AA111" s="152"/>
    </row>
    <row r="112" spans="21:27" x14ac:dyDescent="0.25">
      <c r="U112" s="41"/>
      <c r="V112" s="23"/>
      <c r="W112" s="23"/>
      <c r="X112" s="23"/>
      <c r="Y112" s="24"/>
      <c r="Z112" s="32"/>
      <c r="AA112" s="84"/>
    </row>
    <row r="113" spans="21:29" x14ac:dyDescent="0.25">
      <c r="U113" s="41"/>
      <c r="V113" s="131"/>
      <c r="W113" s="131"/>
      <c r="X113" s="23"/>
      <c r="Y113" s="24"/>
      <c r="Z113" s="32"/>
      <c r="AA113" s="84"/>
    </row>
    <row r="114" spans="21:29" x14ac:dyDescent="0.25">
      <c r="U114" s="41"/>
      <c r="V114" s="28"/>
      <c r="W114" s="28"/>
      <c r="X114" s="23"/>
      <c r="Y114" s="24"/>
      <c r="Z114" s="32"/>
      <c r="AA114" s="84"/>
    </row>
    <row r="115" spans="21:29" x14ac:dyDescent="0.25">
      <c r="U115" s="41"/>
      <c r="V115" s="28"/>
      <c r="W115" s="28"/>
      <c r="X115" s="23"/>
      <c r="Y115" s="24"/>
      <c r="Z115" s="32"/>
      <c r="AA115" s="84"/>
    </row>
    <row r="116" spans="21:29" x14ac:dyDescent="0.25">
      <c r="U116" s="41"/>
      <c r="V116" s="28"/>
      <c r="W116" s="19" t="s">
        <v>65</v>
      </c>
      <c r="X116" s="112" t="str">
        <f>L16</f>
        <v>Raab Patrik</v>
      </c>
      <c r="Y116" s="113"/>
      <c r="Z116" s="32"/>
      <c r="AA116" s="84"/>
    </row>
    <row r="117" spans="21:29" x14ac:dyDescent="0.25">
      <c r="U117" s="41"/>
      <c r="V117" s="28"/>
      <c r="W117" s="28"/>
      <c r="X117" s="21"/>
      <c r="Y117" s="45"/>
      <c r="Z117" s="32"/>
      <c r="AA117" s="84"/>
    </row>
    <row r="118" spans="21:29" x14ac:dyDescent="0.25">
      <c r="U118" s="41"/>
      <c r="V118" s="28"/>
      <c r="W118" s="28"/>
      <c r="X118" s="23"/>
      <c r="Y118" s="28"/>
      <c r="Z118" s="32"/>
      <c r="AA118" s="84"/>
    </row>
    <row r="119" spans="21:29" x14ac:dyDescent="0.25">
      <c r="U119" s="41"/>
      <c r="V119" s="131"/>
      <c r="W119" s="131"/>
      <c r="X119" s="23"/>
      <c r="Y119" s="23"/>
      <c r="Z119" s="32"/>
      <c r="AA119" s="84"/>
    </row>
    <row r="120" spans="21:29" x14ac:dyDescent="0.25">
      <c r="U120" s="41"/>
      <c r="V120" s="40"/>
      <c r="W120" s="40"/>
      <c r="Z120" s="40"/>
      <c r="AA120" s="85"/>
    </row>
    <row r="121" spans="21:29" x14ac:dyDescent="0.25">
      <c r="U121" s="41"/>
      <c r="V121" s="40"/>
      <c r="W121" s="40"/>
      <c r="Z121" s="40"/>
      <c r="AA121" s="85"/>
    </row>
    <row r="122" spans="21:29" x14ac:dyDescent="0.25">
      <c r="U122" s="132"/>
      <c r="V122" s="132"/>
      <c r="W122" s="40"/>
      <c r="Y122" s="159"/>
      <c r="Z122" s="159"/>
      <c r="AA122" s="85"/>
      <c r="AB122" s="160" t="str">
        <f>Z134</f>
        <v>Bubeník Viktor</v>
      </c>
      <c r="AC122" s="159"/>
    </row>
    <row r="123" spans="21:29" x14ac:dyDescent="0.25">
      <c r="U123" s="132"/>
      <c r="V123" s="132"/>
      <c r="W123" s="40"/>
      <c r="Y123" s="146" t="s">
        <v>89</v>
      </c>
      <c r="Z123" s="146"/>
      <c r="AA123" s="85"/>
      <c r="AC123" s="93"/>
    </row>
    <row r="124" spans="21:29" x14ac:dyDescent="0.25">
      <c r="U124" s="41"/>
      <c r="Z124" s="40"/>
      <c r="AA124" s="85"/>
      <c r="AC124" s="85"/>
    </row>
    <row r="125" spans="21:29" x14ac:dyDescent="0.25">
      <c r="U125" s="41"/>
      <c r="V125" s="131"/>
      <c r="W125" s="131"/>
      <c r="X125" s="23"/>
      <c r="Y125" s="23"/>
      <c r="Z125" s="32"/>
      <c r="AA125" s="84"/>
      <c r="AC125" s="85"/>
    </row>
    <row r="126" spans="21:29" x14ac:dyDescent="0.25">
      <c r="U126" s="41"/>
      <c r="V126" s="28"/>
      <c r="W126" s="28"/>
      <c r="X126" s="23"/>
      <c r="Y126" s="23"/>
      <c r="Z126" s="32"/>
      <c r="AA126" s="84"/>
      <c r="AC126" s="85"/>
    </row>
    <row r="127" spans="21:29" x14ac:dyDescent="0.25">
      <c r="U127" s="41"/>
      <c r="V127" s="28"/>
      <c r="W127" s="28"/>
      <c r="X127" s="23"/>
      <c r="Y127" s="23"/>
      <c r="Z127" s="32"/>
      <c r="AA127" s="84"/>
      <c r="AC127" s="85"/>
    </row>
    <row r="128" spans="21:29" x14ac:dyDescent="0.25">
      <c r="U128" s="41"/>
      <c r="V128" s="28"/>
      <c r="W128" s="19" t="s">
        <v>90</v>
      </c>
      <c r="X128" s="114" t="str">
        <f>L36</f>
        <v>Prchlík Kryštof</v>
      </c>
      <c r="Y128" s="114"/>
      <c r="Z128" s="32"/>
      <c r="AA128" s="84"/>
      <c r="AC128" s="85"/>
    </row>
    <row r="129" spans="21:29" x14ac:dyDescent="0.25">
      <c r="U129" s="41"/>
      <c r="V129" s="28"/>
      <c r="W129" s="28"/>
      <c r="X129" s="21"/>
      <c r="Y129" s="22"/>
      <c r="Z129" s="32"/>
      <c r="AA129" s="84"/>
      <c r="AC129" s="85"/>
    </row>
    <row r="130" spans="21:29" x14ac:dyDescent="0.25">
      <c r="U130" s="41"/>
      <c r="V130" s="28"/>
      <c r="W130" s="28"/>
      <c r="X130" s="23"/>
      <c r="Y130" s="24"/>
      <c r="Z130" s="32"/>
      <c r="AA130" s="84"/>
      <c r="AC130" s="85"/>
    </row>
    <row r="131" spans="21:29" x14ac:dyDescent="0.25">
      <c r="U131" s="41"/>
      <c r="V131" s="131"/>
      <c r="W131" s="131"/>
      <c r="X131" s="23"/>
      <c r="Y131" s="24"/>
      <c r="Z131" s="32"/>
      <c r="AA131" s="84"/>
      <c r="AC131" s="85"/>
    </row>
    <row r="132" spans="21:29" x14ac:dyDescent="0.25">
      <c r="U132" s="41"/>
      <c r="V132" s="28"/>
      <c r="W132" s="28"/>
      <c r="X132" s="28"/>
      <c r="Y132" s="24"/>
      <c r="Z132" s="32"/>
      <c r="AA132" s="84"/>
      <c r="AC132" s="85"/>
    </row>
    <row r="133" spans="21:29" x14ac:dyDescent="0.25">
      <c r="U133" s="41"/>
      <c r="V133" s="23"/>
      <c r="W133" s="28"/>
      <c r="X133" s="28"/>
      <c r="Y133" s="24"/>
      <c r="Z133" s="32"/>
      <c r="AA133" s="84"/>
      <c r="AC133" s="85"/>
    </row>
    <row r="134" spans="21:29" x14ac:dyDescent="0.25">
      <c r="U134" s="131"/>
      <c r="V134" s="131"/>
      <c r="W134" s="131"/>
      <c r="X134" s="131"/>
      <c r="Y134" s="24"/>
      <c r="Z134" s="115" t="str">
        <f>X140</f>
        <v>Bubeník Viktor</v>
      </c>
      <c r="AA134" s="158"/>
      <c r="AC134" s="85"/>
    </row>
    <row r="135" spans="21:29" x14ac:dyDescent="0.25">
      <c r="U135" s="132"/>
      <c r="V135" s="132"/>
      <c r="W135" s="117"/>
      <c r="X135" s="117"/>
      <c r="Y135" s="24"/>
      <c r="Z135" s="118"/>
      <c r="AA135" s="119"/>
      <c r="AC135" s="85"/>
    </row>
    <row r="136" spans="21:29" x14ac:dyDescent="0.25">
      <c r="U136" s="41"/>
      <c r="V136" s="23"/>
      <c r="W136" s="23"/>
      <c r="X136" s="23"/>
      <c r="Y136" s="24"/>
      <c r="Z136" s="20"/>
      <c r="AA136" s="20"/>
      <c r="AC136" s="85"/>
    </row>
    <row r="137" spans="21:29" x14ac:dyDescent="0.25">
      <c r="U137" s="41" t="s">
        <v>91</v>
      </c>
      <c r="V137" s="114" t="str">
        <f>L44</f>
        <v>Pavliš Marek</v>
      </c>
      <c r="W137" s="114"/>
      <c r="X137" s="23"/>
      <c r="Y137" s="24"/>
      <c r="Z137" s="20"/>
      <c r="AA137" s="20"/>
      <c r="AC137" s="85"/>
    </row>
    <row r="138" spans="21:29" x14ac:dyDescent="0.25">
      <c r="U138" s="41"/>
      <c r="V138" s="23"/>
      <c r="W138" s="22"/>
      <c r="X138" s="23"/>
      <c r="Y138" s="24"/>
      <c r="Z138" s="20"/>
      <c r="AA138" s="20"/>
      <c r="AC138" s="85"/>
    </row>
    <row r="139" spans="21:29" x14ac:dyDescent="0.25">
      <c r="U139" s="41"/>
      <c r="V139" s="23"/>
      <c r="W139" s="24"/>
      <c r="X139" s="23"/>
      <c r="Y139" s="24"/>
      <c r="Z139" s="20"/>
      <c r="AA139" s="20"/>
      <c r="AC139" s="85"/>
    </row>
    <row r="140" spans="21:29" x14ac:dyDescent="0.25">
      <c r="U140" s="41"/>
      <c r="V140" s="23"/>
      <c r="W140" s="71"/>
      <c r="X140" s="164" t="str">
        <f>V143</f>
        <v>Bubeník Viktor</v>
      </c>
      <c r="Y140" s="113"/>
      <c r="Z140" s="20"/>
      <c r="AA140" s="20"/>
      <c r="AC140" s="85"/>
    </row>
    <row r="141" spans="21:29" x14ac:dyDescent="0.25">
      <c r="U141" s="41"/>
      <c r="V141" s="23"/>
      <c r="W141" s="24"/>
      <c r="X141" s="21"/>
      <c r="Y141" s="45"/>
      <c r="Z141" s="20"/>
      <c r="AA141" s="20"/>
      <c r="AC141" s="85"/>
    </row>
    <row r="142" spans="21:29" x14ac:dyDescent="0.25">
      <c r="U142" s="41"/>
      <c r="V142" s="23"/>
      <c r="W142" s="24"/>
      <c r="X142" s="23"/>
      <c r="Y142" s="28"/>
      <c r="Z142" s="20"/>
      <c r="AA142" s="20"/>
      <c r="AC142" s="85"/>
    </row>
    <row r="143" spans="21:29" x14ac:dyDescent="0.25">
      <c r="U143" s="41" t="s">
        <v>70</v>
      </c>
      <c r="V143" s="140" t="str">
        <f>L27</f>
        <v>Bubeník Viktor</v>
      </c>
      <c r="W143" s="143"/>
      <c r="X143" s="23"/>
      <c r="Y143" s="23"/>
      <c r="Z143" s="20"/>
      <c r="AA143" s="20"/>
      <c r="AC143" s="85"/>
    </row>
    <row r="144" spans="21:29" x14ac:dyDescent="0.25">
      <c r="U144" s="41"/>
      <c r="AC144" s="85"/>
    </row>
    <row r="145" spans="21:31" x14ac:dyDescent="0.25">
      <c r="U145" s="41"/>
      <c r="AC145" s="85"/>
    </row>
    <row r="146" spans="21:31" x14ac:dyDescent="0.25">
      <c r="U146" s="149"/>
      <c r="V146" s="149"/>
      <c r="AA146" s="159"/>
      <c r="AB146" s="159"/>
      <c r="AC146" s="85"/>
      <c r="AD146" s="160" t="str">
        <f>AB122</f>
        <v>Bubeník Viktor</v>
      </c>
      <c r="AE146" s="159"/>
    </row>
    <row r="147" spans="21:31" x14ac:dyDescent="0.25">
      <c r="U147" s="132" t="s">
        <v>97</v>
      </c>
      <c r="V147" s="132"/>
      <c r="AA147" s="146" t="s">
        <v>66</v>
      </c>
      <c r="AB147" s="146"/>
      <c r="AC147" s="85"/>
      <c r="AD147" s="147" t="s">
        <v>67</v>
      </c>
      <c r="AE147" s="146"/>
    </row>
    <row r="148" spans="21:31" x14ac:dyDescent="0.25">
      <c r="U148" s="41"/>
      <c r="AC148" s="85"/>
    </row>
    <row r="149" spans="21:31" x14ac:dyDescent="0.25">
      <c r="U149" s="41"/>
      <c r="AC149" s="85"/>
    </row>
    <row r="150" spans="21:31" x14ac:dyDescent="0.25">
      <c r="U150" s="41" t="s">
        <v>92</v>
      </c>
      <c r="V150" s="140" t="s">
        <v>121</v>
      </c>
      <c r="W150" s="140"/>
      <c r="X150" s="23"/>
      <c r="Y150" s="23"/>
      <c r="Z150" s="20"/>
      <c r="AA150" s="20"/>
      <c r="AC150" s="85"/>
    </row>
    <row r="151" spans="21:31" x14ac:dyDescent="0.25">
      <c r="U151" s="41"/>
      <c r="V151" s="23"/>
      <c r="W151" s="22"/>
      <c r="X151" s="23"/>
      <c r="Y151" s="23"/>
      <c r="Z151" s="20"/>
      <c r="AA151" s="20"/>
      <c r="AC151" s="85"/>
    </row>
    <row r="152" spans="21:31" x14ac:dyDescent="0.25">
      <c r="U152" s="41"/>
      <c r="V152" s="23"/>
      <c r="W152" s="24"/>
      <c r="X152" s="23"/>
      <c r="Y152" s="23"/>
      <c r="Z152" s="20"/>
      <c r="AA152" s="20"/>
      <c r="AC152" s="85"/>
    </row>
    <row r="153" spans="21:31" x14ac:dyDescent="0.25">
      <c r="U153" s="41"/>
      <c r="V153" s="23"/>
      <c r="W153" s="71"/>
      <c r="X153" s="162" t="str">
        <f>V156</f>
        <v>Macháček Jonáš</v>
      </c>
      <c r="Y153" s="114"/>
      <c r="Z153" s="20"/>
      <c r="AA153" s="20"/>
      <c r="AC153" s="85"/>
    </row>
    <row r="154" spans="21:31" x14ac:dyDescent="0.25">
      <c r="U154" s="41"/>
      <c r="V154" s="23"/>
      <c r="W154" s="24"/>
      <c r="X154" s="21"/>
      <c r="Y154" s="22"/>
      <c r="Z154" s="20"/>
      <c r="AA154" s="20"/>
      <c r="AC154" s="85"/>
    </row>
    <row r="155" spans="21:31" x14ac:dyDescent="0.25">
      <c r="U155" s="41"/>
      <c r="V155" s="23"/>
      <c r="W155" s="24"/>
      <c r="X155" s="23"/>
      <c r="Y155" s="24"/>
      <c r="Z155" s="20"/>
      <c r="AA155" s="20"/>
      <c r="AC155" s="85"/>
    </row>
    <row r="156" spans="21:31" x14ac:dyDescent="0.25">
      <c r="U156" s="41" t="s">
        <v>93</v>
      </c>
      <c r="V156" s="114" t="str">
        <f>L47</f>
        <v>Macháček Jonáš</v>
      </c>
      <c r="W156" s="163"/>
      <c r="X156" s="23"/>
      <c r="Y156" s="24"/>
      <c r="Z156" s="20"/>
      <c r="AA156" s="20"/>
      <c r="AC156" s="85"/>
    </row>
    <row r="157" spans="21:31" x14ac:dyDescent="0.25">
      <c r="U157" s="41"/>
      <c r="V157" s="23"/>
      <c r="W157" s="45"/>
      <c r="X157" s="28"/>
      <c r="Y157" s="24"/>
      <c r="Z157" s="20"/>
      <c r="AA157" s="20"/>
      <c r="AC157" s="85"/>
    </row>
    <row r="158" spans="21:31" x14ac:dyDescent="0.25">
      <c r="U158" s="41"/>
      <c r="V158" s="23"/>
      <c r="W158" s="28"/>
      <c r="X158" s="28"/>
      <c r="Y158" s="24"/>
      <c r="Z158" s="20"/>
      <c r="AA158" s="20"/>
      <c r="AC158" s="85"/>
    </row>
    <row r="159" spans="21:31" x14ac:dyDescent="0.25">
      <c r="U159" s="132"/>
      <c r="V159" s="132"/>
      <c r="W159" s="28"/>
      <c r="X159" s="28"/>
      <c r="Y159" s="24"/>
      <c r="Z159" s="115" t="str">
        <f>X153</f>
        <v>Macháček Jonáš</v>
      </c>
      <c r="AA159" s="116"/>
      <c r="AC159" s="85"/>
    </row>
    <row r="160" spans="21:31" x14ac:dyDescent="0.25">
      <c r="U160" s="132"/>
      <c r="V160" s="132"/>
      <c r="W160" s="104"/>
      <c r="X160" s="104"/>
      <c r="Y160" s="24"/>
      <c r="Z160" s="118"/>
      <c r="AA160" s="152"/>
      <c r="AC160" s="85"/>
    </row>
    <row r="161" spans="21:29" x14ac:dyDescent="0.25">
      <c r="U161" s="41"/>
      <c r="V161" s="23"/>
      <c r="W161" s="23"/>
      <c r="X161" s="23"/>
      <c r="Y161" s="24"/>
      <c r="Z161" s="32"/>
      <c r="AA161" s="84"/>
      <c r="AC161" s="85"/>
    </row>
    <row r="162" spans="21:29" x14ac:dyDescent="0.25">
      <c r="U162" s="41"/>
      <c r="V162" s="131"/>
      <c r="W162" s="131"/>
      <c r="X162" s="23"/>
      <c r="Y162" s="24"/>
      <c r="Z162" s="32"/>
      <c r="AA162" s="84"/>
      <c r="AC162" s="85"/>
    </row>
    <row r="163" spans="21:29" x14ac:dyDescent="0.25">
      <c r="U163" s="41"/>
      <c r="V163" s="28"/>
      <c r="W163" s="28"/>
      <c r="X163" s="23"/>
      <c r="Y163" s="24"/>
      <c r="Z163" s="32"/>
      <c r="AA163" s="84"/>
      <c r="AC163" s="85"/>
    </row>
    <row r="164" spans="21:29" x14ac:dyDescent="0.25">
      <c r="U164" s="41"/>
      <c r="V164" s="28"/>
      <c r="W164" s="28"/>
      <c r="X164" s="23"/>
      <c r="Y164" s="24"/>
      <c r="Z164" s="32"/>
      <c r="AA164" s="84"/>
      <c r="AC164" s="85"/>
    </row>
    <row r="165" spans="21:29" x14ac:dyDescent="0.25">
      <c r="U165" s="41"/>
      <c r="V165" s="28"/>
      <c r="W165" s="19" t="s">
        <v>64</v>
      </c>
      <c r="X165" s="112" t="str">
        <f>L26</f>
        <v>Fůkal Viktor</v>
      </c>
      <c r="Y165" s="113"/>
      <c r="Z165" s="32"/>
      <c r="AA165" s="84"/>
      <c r="AC165" s="85"/>
    </row>
    <row r="166" spans="21:29" x14ac:dyDescent="0.25">
      <c r="U166" s="41"/>
      <c r="V166" s="28"/>
      <c r="W166" s="28"/>
      <c r="X166" s="21"/>
      <c r="Y166" s="45"/>
      <c r="Z166" s="32"/>
      <c r="AA166" s="84"/>
      <c r="AC166" s="85"/>
    </row>
    <row r="167" spans="21:29" x14ac:dyDescent="0.25">
      <c r="U167" s="41"/>
      <c r="V167" s="28"/>
      <c r="W167" s="28"/>
      <c r="X167" s="23"/>
      <c r="Y167" s="28"/>
      <c r="Z167" s="32"/>
      <c r="AA167" s="84"/>
      <c r="AC167" s="85"/>
    </row>
    <row r="168" spans="21:29" x14ac:dyDescent="0.25">
      <c r="U168" s="41"/>
      <c r="V168" s="131"/>
      <c r="W168" s="131"/>
      <c r="X168" s="23"/>
      <c r="Y168" s="23"/>
      <c r="Z168" s="32"/>
      <c r="AA168" s="84"/>
      <c r="AC168" s="85"/>
    </row>
    <row r="169" spans="21:29" x14ac:dyDescent="0.25">
      <c r="U169" s="41"/>
      <c r="V169" s="40"/>
      <c r="W169" s="40"/>
      <c r="Z169" s="40"/>
      <c r="AA169" s="85"/>
      <c r="AC169" s="85"/>
    </row>
    <row r="170" spans="21:29" x14ac:dyDescent="0.25">
      <c r="U170" s="41"/>
      <c r="V170" s="40"/>
      <c r="W170" s="40"/>
      <c r="Z170" s="40"/>
      <c r="AA170" s="85"/>
      <c r="AC170" s="85"/>
    </row>
    <row r="171" spans="21:29" x14ac:dyDescent="0.25">
      <c r="U171" s="132"/>
      <c r="V171" s="132"/>
      <c r="W171" s="40"/>
      <c r="Y171" s="159" t="str">
        <f>X165</f>
        <v>Fůkal Viktor</v>
      </c>
      <c r="Z171" s="159"/>
      <c r="AA171" s="85"/>
      <c r="AB171" s="160" t="str">
        <f>Z183</f>
        <v>Tuháček Tomáš</v>
      </c>
      <c r="AC171" s="161"/>
    </row>
    <row r="172" spans="21:29" x14ac:dyDescent="0.25">
      <c r="U172" s="132"/>
      <c r="V172" s="132"/>
      <c r="W172" s="40"/>
      <c r="Y172" s="157"/>
      <c r="Z172" s="157"/>
      <c r="AA172" s="85"/>
    </row>
    <row r="173" spans="21:29" x14ac:dyDescent="0.25">
      <c r="U173" s="41"/>
      <c r="V173" s="40"/>
      <c r="W173" s="40"/>
      <c r="Z173" s="40"/>
      <c r="AA173" s="85"/>
    </row>
    <row r="174" spans="21:29" x14ac:dyDescent="0.25">
      <c r="U174" s="41"/>
      <c r="V174" s="131"/>
      <c r="W174" s="131"/>
      <c r="X174" s="23"/>
      <c r="Y174" s="23"/>
      <c r="Z174" s="32"/>
      <c r="AA174" s="84"/>
    </row>
    <row r="175" spans="21:29" x14ac:dyDescent="0.25">
      <c r="U175" s="41"/>
      <c r="V175" s="28"/>
      <c r="W175" s="28"/>
      <c r="X175" s="23"/>
      <c r="Y175" s="23"/>
      <c r="Z175" s="32"/>
      <c r="AA175" s="84"/>
    </row>
    <row r="176" spans="21:29" x14ac:dyDescent="0.25">
      <c r="U176" s="41"/>
      <c r="V176" s="28"/>
      <c r="W176" s="28"/>
      <c r="X176" s="23"/>
      <c r="Y176" s="23"/>
      <c r="Z176" s="32"/>
      <c r="AA176" s="84"/>
    </row>
    <row r="177" spans="21:27" x14ac:dyDescent="0.25">
      <c r="U177" s="41"/>
      <c r="V177" s="28"/>
      <c r="W177" s="19" t="s">
        <v>24</v>
      </c>
      <c r="X177" s="114" t="str">
        <f>L7</f>
        <v>Holman Václav</v>
      </c>
      <c r="Y177" s="114"/>
      <c r="Z177" s="32"/>
      <c r="AA177" s="84"/>
    </row>
    <row r="178" spans="21:27" x14ac:dyDescent="0.25">
      <c r="U178" s="41"/>
      <c r="V178" s="28"/>
      <c r="W178" s="28"/>
      <c r="X178" s="21"/>
      <c r="Y178" s="22"/>
      <c r="Z178" s="32"/>
      <c r="AA178" s="84"/>
    </row>
    <row r="179" spans="21:27" x14ac:dyDescent="0.25">
      <c r="U179" s="41"/>
      <c r="V179" s="28"/>
      <c r="W179" s="28"/>
      <c r="X179" s="23"/>
      <c r="Y179" s="24"/>
      <c r="Z179" s="32"/>
      <c r="AA179" s="84"/>
    </row>
    <row r="180" spans="21:27" x14ac:dyDescent="0.25">
      <c r="U180" s="41"/>
      <c r="V180" s="131"/>
      <c r="W180" s="131"/>
      <c r="X180" s="23"/>
      <c r="Y180" s="24"/>
      <c r="Z180" s="32"/>
      <c r="AA180" s="84"/>
    </row>
    <row r="181" spans="21:27" x14ac:dyDescent="0.25">
      <c r="U181" s="41"/>
      <c r="V181" s="28"/>
      <c r="W181" s="28"/>
      <c r="X181" s="28"/>
      <c r="Y181" s="24"/>
      <c r="Z181" s="32"/>
      <c r="AA181" s="84"/>
    </row>
    <row r="182" spans="21:27" x14ac:dyDescent="0.25">
      <c r="U182" s="41"/>
      <c r="V182" s="28"/>
      <c r="W182" s="28"/>
      <c r="X182" s="28"/>
      <c r="Y182" s="24"/>
      <c r="Z182" s="32"/>
      <c r="AA182" s="84"/>
    </row>
    <row r="183" spans="21:27" x14ac:dyDescent="0.25">
      <c r="U183" s="132"/>
      <c r="V183" s="132"/>
      <c r="W183" s="28"/>
      <c r="X183" s="28"/>
      <c r="Y183" s="24"/>
      <c r="Z183" s="115" t="str">
        <f>X189</f>
        <v>Tuháček Tomáš</v>
      </c>
      <c r="AA183" s="158"/>
    </row>
    <row r="184" spans="21:27" x14ac:dyDescent="0.25">
      <c r="U184" s="132"/>
      <c r="V184" s="132"/>
      <c r="W184" s="104"/>
      <c r="X184" s="104"/>
      <c r="Y184" s="24"/>
      <c r="Z184" s="118"/>
      <c r="AA184" s="119"/>
    </row>
    <row r="185" spans="21:27" x14ac:dyDescent="0.25">
      <c r="U185" s="41"/>
      <c r="V185" s="23"/>
      <c r="W185" s="23"/>
      <c r="X185" s="23"/>
      <c r="Y185" s="24"/>
      <c r="Z185" s="20"/>
      <c r="AA185" s="20"/>
    </row>
    <row r="186" spans="21:27" x14ac:dyDescent="0.25">
      <c r="U186" s="41"/>
      <c r="V186" s="131"/>
      <c r="W186" s="131"/>
      <c r="X186" s="23"/>
      <c r="Y186" s="24"/>
      <c r="Z186" s="20"/>
      <c r="AA186" s="20"/>
    </row>
    <row r="187" spans="21:27" x14ac:dyDescent="0.25">
      <c r="U187" s="41"/>
      <c r="V187" s="28"/>
      <c r="W187" s="28"/>
      <c r="X187" s="23"/>
      <c r="Y187" s="24"/>
      <c r="Z187" s="20"/>
      <c r="AA187" s="20"/>
    </row>
    <row r="188" spans="21:27" x14ac:dyDescent="0.25">
      <c r="U188" s="41"/>
      <c r="V188" s="28"/>
      <c r="W188" s="28"/>
      <c r="X188" s="23"/>
      <c r="Y188" s="24"/>
      <c r="Z188" s="20"/>
      <c r="AA188" s="20"/>
    </row>
    <row r="189" spans="21:27" x14ac:dyDescent="0.25">
      <c r="U189" s="41"/>
      <c r="V189" s="28"/>
      <c r="W189" s="41" t="s">
        <v>52</v>
      </c>
      <c r="X189" s="112" t="str">
        <f>L15</f>
        <v>Tuháček Tomáš</v>
      </c>
      <c r="Y189" s="113"/>
      <c r="Z189" s="20"/>
      <c r="AA189" s="20"/>
    </row>
    <row r="190" spans="21:27" x14ac:dyDescent="0.25">
      <c r="U190" s="41"/>
      <c r="V190" s="28"/>
      <c r="W190" s="28"/>
      <c r="X190" s="21"/>
      <c r="Y190" s="45"/>
      <c r="Z190" s="20"/>
      <c r="AA190" s="20"/>
    </row>
    <row r="191" spans="21:27" x14ac:dyDescent="0.25">
      <c r="U191" s="41"/>
      <c r="V191" s="28"/>
      <c r="W191" s="28"/>
      <c r="X191" s="23"/>
      <c r="Y191" s="28"/>
      <c r="Z191" s="20"/>
      <c r="AA191" s="20"/>
    </row>
    <row r="192" spans="21:27" x14ac:dyDescent="0.25">
      <c r="U192" s="41"/>
      <c r="V192" s="131"/>
      <c r="W192" s="131"/>
      <c r="X192" s="23"/>
      <c r="Y192" s="23"/>
      <c r="Z192" s="20"/>
      <c r="AA192" s="20"/>
    </row>
    <row r="193" spans="22:23" x14ac:dyDescent="0.25">
      <c r="V193" s="40"/>
      <c r="W193" s="40"/>
    </row>
  </sheetData>
  <mergeCells count="146">
    <mergeCell ref="M4:O4"/>
    <mergeCell ref="V4:W4"/>
    <mergeCell ref="X7:Y7"/>
    <mergeCell ref="V10:W10"/>
    <mergeCell ref="M12:O12"/>
    <mergeCell ref="M13:O13"/>
    <mergeCell ref="U13:V13"/>
    <mergeCell ref="W13:X13"/>
    <mergeCell ref="B1:D1"/>
    <mergeCell ref="B3:D3"/>
    <mergeCell ref="E3:G3"/>
    <mergeCell ref="H3:J3"/>
    <mergeCell ref="M3:O3"/>
    <mergeCell ref="Y3:AA3"/>
    <mergeCell ref="M22:O22"/>
    <mergeCell ref="V22:W22"/>
    <mergeCell ref="M23:O23"/>
    <mergeCell ref="U25:V25"/>
    <mergeCell ref="Y25:Z25"/>
    <mergeCell ref="AB25:AC25"/>
    <mergeCell ref="Z13:AA13"/>
    <mergeCell ref="U14:V14"/>
    <mergeCell ref="W14:X14"/>
    <mergeCell ref="Z14:AA14"/>
    <mergeCell ref="V16:W16"/>
    <mergeCell ref="X19:Y19"/>
    <mergeCell ref="Z37:AA37"/>
    <mergeCell ref="U38:V38"/>
    <mergeCell ref="W38:X38"/>
    <mergeCell ref="Z38:AA38"/>
    <mergeCell ref="U26:V26"/>
    <mergeCell ref="Y26:Z26"/>
    <mergeCell ref="V28:W28"/>
    <mergeCell ref="X31:Y31"/>
    <mergeCell ref="M32:O32"/>
    <mergeCell ref="M33:O33"/>
    <mergeCell ref="V40:W40"/>
    <mergeCell ref="M42:O42"/>
    <mergeCell ref="M43:O43"/>
    <mergeCell ref="X43:Y43"/>
    <mergeCell ref="V46:W46"/>
    <mergeCell ref="U49:V49"/>
    <mergeCell ref="V34:W34"/>
    <mergeCell ref="U37:V37"/>
    <mergeCell ref="W37:X37"/>
    <mergeCell ref="M53:O53"/>
    <mergeCell ref="V53:W53"/>
    <mergeCell ref="X56:Y56"/>
    <mergeCell ref="V59:W59"/>
    <mergeCell ref="M62:O62"/>
    <mergeCell ref="U62:V62"/>
    <mergeCell ref="W62:X62"/>
    <mergeCell ref="AA49:AB49"/>
    <mergeCell ref="AD49:AE49"/>
    <mergeCell ref="U50:V50"/>
    <mergeCell ref="AA50:AB50"/>
    <mergeCell ref="AD50:AE50"/>
    <mergeCell ref="M52:O52"/>
    <mergeCell ref="X68:Y68"/>
    <mergeCell ref="V71:W71"/>
    <mergeCell ref="M72:O72"/>
    <mergeCell ref="M73:O73"/>
    <mergeCell ref="U74:V74"/>
    <mergeCell ref="Y74:Z74"/>
    <mergeCell ref="Z62:AA62"/>
    <mergeCell ref="M63:O63"/>
    <mergeCell ref="U63:V63"/>
    <mergeCell ref="W63:X63"/>
    <mergeCell ref="Z63:AA63"/>
    <mergeCell ref="V65:W65"/>
    <mergeCell ref="U86:V86"/>
    <mergeCell ref="W86:X86"/>
    <mergeCell ref="Z86:AA86"/>
    <mergeCell ref="U87:V87"/>
    <mergeCell ref="W87:X87"/>
    <mergeCell ref="Z87:AA87"/>
    <mergeCell ref="AB74:AC74"/>
    <mergeCell ref="U75:V75"/>
    <mergeCell ref="Y75:Z75"/>
    <mergeCell ref="V77:W77"/>
    <mergeCell ref="X80:Y80"/>
    <mergeCell ref="V83:W83"/>
    <mergeCell ref="AB122:AC122"/>
    <mergeCell ref="V107:W107"/>
    <mergeCell ref="U110:V110"/>
    <mergeCell ref="W110:X110"/>
    <mergeCell ref="Z110:AA110"/>
    <mergeCell ref="U111:V111"/>
    <mergeCell ref="W111:X111"/>
    <mergeCell ref="Z111:AA111"/>
    <mergeCell ref="V89:W89"/>
    <mergeCell ref="X92:Y92"/>
    <mergeCell ref="V95:W95"/>
    <mergeCell ref="Y99:AA99"/>
    <mergeCell ref="V101:W101"/>
    <mergeCell ref="X104:Y104"/>
    <mergeCell ref="U123:V123"/>
    <mergeCell ref="Y123:Z123"/>
    <mergeCell ref="V125:W125"/>
    <mergeCell ref="X128:Y128"/>
    <mergeCell ref="V131:W131"/>
    <mergeCell ref="U134:V134"/>
    <mergeCell ref="W134:X134"/>
    <mergeCell ref="Z134:AA134"/>
    <mergeCell ref="V113:W113"/>
    <mergeCell ref="X116:Y116"/>
    <mergeCell ref="V119:W119"/>
    <mergeCell ref="U122:V122"/>
    <mergeCell ref="Y122:Z122"/>
    <mergeCell ref="AD146:AE146"/>
    <mergeCell ref="AA147:AB147"/>
    <mergeCell ref="AD147:AE147"/>
    <mergeCell ref="V150:W150"/>
    <mergeCell ref="U135:V135"/>
    <mergeCell ref="W135:X135"/>
    <mergeCell ref="Z135:AA135"/>
    <mergeCell ref="V137:W137"/>
    <mergeCell ref="X140:Y140"/>
    <mergeCell ref="V143:W143"/>
    <mergeCell ref="AB171:AC171"/>
    <mergeCell ref="X153:Y153"/>
    <mergeCell ref="V156:W156"/>
    <mergeCell ref="U159:V159"/>
    <mergeCell ref="Z159:AA159"/>
    <mergeCell ref="U160:V160"/>
    <mergeCell ref="Z160:AA160"/>
    <mergeCell ref="U146:V146"/>
    <mergeCell ref="AA146:AB146"/>
    <mergeCell ref="U184:V184"/>
    <mergeCell ref="Z184:AA184"/>
    <mergeCell ref="V186:W186"/>
    <mergeCell ref="X189:Y189"/>
    <mergeCell ref="V192:W192"/>
    <mergeCell ref="U147:V147"/>
    <mergeCell ref="U172:V172"/>
    <mergeCell ref="Y172:Z172"/>
    <mergeCell ref="V174:W174"/>
    <mergeCell ref="X177:Y177"/>
    <mergeCell ref="V180:W180"/>
    <mergeCell ref="U183:V183"/>
    <mergeCell ref="Z183:AA183"/>
    <mergeCell ref="V162:W162"/>
    <mergeCell ref="X165:Y165"/>
    <mergeCell ref="V168:W168"/>
    <mergeCell ref="U171:V171"/>
    <mergeCell ref="Y171:Z171"/>
  </mergeCells>
  <conditionalFormatting sqref="V4 V10 V16 V22">
    <cfRule type="expression" dxfId="167" priority="35" stopIfTrue="1">
      <formula>OR(AND(V4&lt;&gt;"Bye",V5="Bye"),W4=$G$5)</formula>
    </cfRule>
    <cfRule type="expression" dxfId="166" priority="36" stopIfTrue="1">
      <formula>W5=$G$5</formula>
    </cfRule>
  </conditionalFormatting>
  <conditionalFormatting sqref="V5 V11 V17">
    <cfRule type="expression" dxfId="165" priority="33" stopIfTrue="1">
      <formula>OR(AND(V5&lt;&gt;"Bye",V4="Bye"),W5=$G$5)</formula>
    </cfRule>
    <cfRule type="expression" dxfId="164" priority="34" stopIfTrue="1">
      <formula>W4=$G$5</formula>
    </cfRule>
  </conditionalFormatting>
  <conditionalFormatting sqref="V28 V34 V40 V46">
    <cfRule type="expression" dxfId="163" priority="31" stopIfTrue="1">
      <formula>OR(AND(V28&lt;&gt;"Bye",V29="Bye"),W28=$G$5)</formula>
    </cfRule>
    <cfRule type="expression" dxfId="162" priority="32" stopIfTrue="1">
      <formula>W29=$G$5</formula>
    </cfRule>
  </conditionalFormatting>
  <conditionalFormatting sqref="V29 V35 V41">
    <cfRule type="expression" dxfId="161" priority="29" stopIfTrue="1">
      <formula>OR(AND(V29&lt;&gt;"Bye",V28="Bye"),W29=$G$5)</formula>
    </cfRule>
    <cfRule type="expression" dxfId="160" priority="30" stopIfTrue="1">
      <formula>W28=$G$5</formula>
    </cfRule>
  </conditionalFormatting>
  <conditionalFormatting sqref="V53 V59 V65">
    <cfRule type="expression" dxfId="159" priority="27" stopIfTrue="1">
      <formula>OR(AND(V53&lt;&gt;"Bye",V54="Bye"),W53=$G$5)</formula>
    </cfRule>
    <cfRule type="expression" dxfId="158" priority="28" stopIfTrue="1">
      <formula>W54=$G$5</formula>
    </cfRule>
  </conditionalFormatting>
  <conditionalFormatting sqref="V54 V60 V66">
    <cfRule type="expression" dxfId="157" priority="25" stopIfTrue="1">
      <formula>OR(AND(V54&lt;&gt;"Bye",V53="Bye"),W54=$G$5)</formula>
    </cfRule>
    <cfRule type="expression" dxfId="156" priority="26" stopIfTrue="1">
      <formula>W53=$G$5</formula>
    </cfRule>
  </conditionalFormatting>
  <conditionalFormatting sqref="V77 V95 V89">
    <cfRule type="expression" dxfId="155" priority="23" stopIfTrue="1">
      <formula>OR(AND(V77&lt;&gt;"Bye",V78="Bye"),W77=$G$5)</formula>
    </cfRule>
    <cfRule type="expression" dxfId="154" priority="24" stopIfTrue="1">
      <formula>W78=$G$5</formula>
    </cfRule>
  </conditionalFormatting>
  <conditionalFormatting sqref="V78 V84 V90">
    <cfRule type="expression" dxfId="153" priority="21" stopIfTrue="1">
      <formula>OR(AND(V78&lt;&gt;"Bye",V77="Bye"),W78=$G$5)</formula>
    </cfRule>
    <cfRule type="expression" dxfId="152" priority="22" stopIfTrue="1">
      <formula>W77=$G$5</formula>
    </cfRule>
  </conditionalFormatting>
  <conditionalFormatting sqref="V101 V107 V113 V119">
    <cfRule type="expression" dxfId="151" priority="19" stopIfTrue="1">
      <formula>OR(AND(V101&lt;&gt;"Bye",V102="Bye"),W101=$G$5)</formula>
    </cfRule>
    <cfRule type="expression" dxfId="150" priority="20" stopIfTrue="1">
      <formula>W102=$G$5</formula>
    </cfRule>
  </conditionalFormatting>
  <conditionalFormatting sqref="V102 V108 V114">
    <cfRule type="expression" dxfId="149" priority="17" stopIfTrue="1">
      <formula>OR(AND(V102&lt;&gt;"Bye",V101="Bye"),W102=$G$5)</formula>
    </cfRule>
    <cfRule type="expression" dxfId="148" priority="18" stopIfTrue="1">
      <formula>W101=$G$5</formula>
    </cfRule>
  </conditionalFormatting>
  <conditionalFormatting sqref="V143 V131 V137">
    <cfRule type="expression" dxfId="147" priority="15" stopIfTrue="1">
      <formula>OR(AND(V131&lt;&gt;"Bye",V132="Bye"),W131=$G$5)</formula>
    </cfRule>
    <cfRule type="expression" dxfId="146" priority="16" stopIfTrue="1">
      <formula>W132=$G$5</formula>
    </cfRule>
  </conditionalFormatting>
  <conditionalFormatting sqref="V126 V132 V138">
    <cfRule type="expression" dxfId="145" priority="13" stopIfTrue="1">
      <formula>OR(AND(V126&lt;&gt;"Bye",V125="Bye"),W126=$G$5)</formula>
    </cfRule>
    <cfRule type="expression" dxfId="144" priority="14" stopIfTrue="1">
      <formula>W125=$G$5</formula>
    </cfRule>
  </conditionalFormatting>
  <conditionalFormatting sqref="V150 V156 V162 V168">
    <cfRule type="expression" dxfId="143" priority="11" stopIfTrue="1">
      <formula>OR(AND(V150&lt;&gt;"Bye",V151="Bye"),W150=$G$5)</formula>
    </cfRule>
    <cfRule type="expression" dxfId="142" priority="12" stopIfTrue="1">
      <formula>W151=$G$5</formula>
    </cfRule>
  </conditionalFormatting>
  <conditionalFormatting sqref="V151 V157 V163">
    <cfRule type="expression" dxfId="141" priority="9" stopIfTrue="1">
      <formula>OR(AND(V151&lt;&gt;"Bye",V150="Bye"),W151=$G$5)</formula>
    </cfRule>
    <cfRule type="expression" dxfId="140" priority="10" stopIfTrue="1">
      <formula>W150=$G$5</formula>
    </cfRule>
  </conditionalFormatting>
  <conditionalFormatting sqref="V174 V180 V186 V192">
    <cfRule type="expression" dxfId="139" priority="7" stopIfTrue="1">
      <formula>OR(AND(V174&lt;&gt;"Bye",V175="Bye"),W174=$G$5)</formula>
    </cfRule>
    <cfRule type="expression" dxfId="138" priority="8" stopIfTrue="1">
      <formula>W175=$G$5</formula>
    </cfRule>
  </conditionalFormatting>
  <conditionalFormatting sqref="V175 V181 V187">
    <cfRule type="expression" dxfId="137" priority="5" stopIfTrue="1">
      <formula>OR(AND(V175&lt;&gt;"Bye",V174="Bye"),W175=$G$5)</formula>
    </cfRule>
    <cfRule type="expression" dxfId="136" priority="6" stopIfTrue="1">
      <formula>W174=$G$5</formula>
    </cfRule>
  </conditionalFormatting>
  <conditionalFormatting sqref="V125">
    <cfRule type="expression" dxfId="135" priority="3" stopIfTrue="1">
      <formula>OR(AND(V125&lt;&gt;"Bye",V126="Bye"),W125=$G$5)</formula>
    </cfRule>
    <cfRule type="expression" dxfId="134" priority="4" stopIfTrue="1">
      <formula>W126=$G$5</formula>
    </cfRule>
  </conditionalFormatting>
  <conditionalFormatting sqref="U134">
    <cfRule type="expression" dxfId="133" priority="1" stopIfTrue="1">
      <formula>OR(AND(U134&lt;&gt;"Bye",U135="Bye"),V134=$G$5)</formula>
    </cfRule>
    <cfRule type="expression" dxfId="132" priority="2" stopIfTrue="1">
      <formula>V135=$G$5</formula>
    </cfRule>
  </conditionalFormatting>
  <pageMargins left="0.7" right="0.7" top="0.75" bottom="0.75" header="0.3" footer="0.3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2"/>
  <sheetViews>
    <sheetView topLeftCell="B37" workbookViewId="0">
      <selection activeCell="V54" sqref="V54"/>
    </sheetView>
  </sheetViews>
  <sheetFormatPr defaultRowHeight="15" x14ac:dyDescent="0.25"/>
  <cols>
    <col min="1" max="1" width="0" style="39" hidden="1" customWidth="1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hidden="1" customWidth="1"/>
    <col min="24" max="34" width="9.140625" style="38"/>
  </cols>
  <sheetData>
    <row r="1" spans="1:30" ht="21" x14ac:dyDescent="0.35">
      <c r="A1" s="68"/>
      <c r="B1" s="137" t="s">
        <v>230</v>
      </c>
      <c r="C1" s="137"/>
      <c r="D1" s="13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X1" s="41"/>
    </row>
    <row r="2" spans="1:30" x14ac:dyDescent="0.25">
      <c r="C2" s="39"/>
      <c r="E2" s="86"/>
      <c r="F2" s="86"/>
      <c r="G2" s="86"/>
      <c r="H2" s="86"/>
      <c r="I2" s="86"/>
      <c r="J2" s="86"/>
      <c r="K2" s="87"/>
      <c r="L2" s="88"/>
      <c r="M2" s="86"/>
      <c r="N2" s="86"/>
      <c r="O2" s="86"/>
      <c r="P2" s="86"/>
      <c r="Q2" s="86"/>
      <c r="R2" s="86"/>
      <c r="S2" s="86"/>
      <c r="T2" s="86"/>
      <c r="U2" s="86"/>
      <c r="V2" s="86"/>
      <c r="X2" s="41"/>
    </row>
    <row r="3" spans="1:30" x14ac:dyDescent="0.25">
      <c r="B3" s="135" t="s">
        <v>0</v>
      </c>
      <c r="C3" s="135"/>
      <c r="D3" s="135"/>
      <c r="E3" s="138" t="s">
        <v>1</v>
      </c>
      <c r="F3" s="138"/>
      <c r="G3" s="138"/>
      <c r="H3" s="138" t="s">
        <v>2</v>
      </c>
      <c r="I3" s="138"/>
      <c r="J3" s="138"/>
      <c r="K3" s="87"/>
      <c r="L3" s="65" t="s">
        <v>3</v>
      </c>
      <c r="M3" s="167"/>
      <c r="N3" s="167"/>
      <c r="O3" s="167"/>
      <c r="P3" s="86"/>
      <c r="Q3" s="86"/>
      <c r="R3" s="86"/>
      <c r="S3" s="86"/>
      <c r="T3" s="86"/>
      <c r="U3" s="86"/>
      <c r="V3" s="86"/>
      <c r="X3" s="41"/>
      <c r="AB3" s="135" t="s">
        <v>231</v>
      </c>
      <c r="AC3" s="135"/>
      <c r="AD3" s="135"/>
    </row>
    <row r="4" spans="1:30" x14ac:dyDescent="0.25">
      <c r="A4" s="89" t="s">
        <v>4</v>
      </c>
      <c r="B4" s="15" t="s">
        <v>5</v>
      </c>
      <c r="C4" s="89" t="s">
        <v>6</v>
      </c>
      <c r="D4" s="15" t="s">
        <v>7</v>
      </c>
      <c r="E4" s="56" t="s">
        <v>5</v>
      </c>
      <c r="F4" s="56" t="s">
        <v>8</v>
      </c>
      <c r="G4" s="56" t="s">
        <v>7</v>
      </c>
      <c r="H4" s="56" t="s">
        <v>5</v>
      </c>
      <c r="I4" s="56" t="s">
        <v>8</v>
      </c>
      <c r="J4" s="56" t="s">
        <v>7</v>
      </c>
      <c r="K4" s="87"/>
      <c r="L4" s="56" t="s">
        <v>9</v>
      </c>
      <c r="M4" s="168" t="s">
        <v>10</v>
      </c>
      <c r="N4" s="168"/>
      <c r="O4" s="168"/>
      <c r="P4" s="91" t="s">
        <v>11</v>
      </c>
      <c r="Q4" s="56" t="s">
        <v>12</v>
      </c>
      <c r="R4" s="56" t="s">
        <v>13</v>
      </c>
      <c r="S4" s="56" t="s">
        <v>4</v>
      </c>
      <c r="T4" s="51"/>
      <c r="U4" s="51"/>
      <c r="V4" s="51"/>
      <c r="X4" s="43" t="s">
        <v>17</v>
      </c>
      <c r="Y4" s="140" t="str">
        <f>L5</f>
        <v>Krulová Lucie</v>
      </c>
      <c r="Z4" s="140"/>
      <c r="AA4" s="23"/>
      <c r="AB4" s="23"/>
      <c r="AC4" s="20"/>
      <c r="AD4" s="20"/>
    </row>
    <row r="5" spans="1:30" x14ac:dyDescent="0.25">
      <c r="A5" s="39">
        <v>51</v>
      </c>
      <c r="B5" s="15" t="str">
        <f>L5</f>
        <v>Krulová Lucie</v>
      </c>
      <c r="C5" s="89" t="s">
        <v>6</v>
      </c>
      <c r="D5" s="15" t="str">
        <f>L8</f>
        <v>Harazímová Hana</v>
      </c>
      <c r="E5" s="56">
        <v>2</v>
      </c>
      <c r="F5" s="56" t="s">
        <v>8</v>
      </c>
      <c r="G5" s="56">
        <v>0</v>
      </c>
      <c r="H5" s="56">
        <v>22</v>
      </c>
      <c r="I5" s="56" t="s">
        <v>8</v>
      </c>
      <c r="J5" s="56">
        <v>3</v>
      </c>
      <c r="K5" s="87"/>
      <c r="L5" s="37" t="s">
        <v>42</v>
      </c>
      <c r="M5" s="56">
        <f>SUM(H5,H8,J10)</f>
        <v>66</v>
      </c>
      <c r="N5" s="86" t="s">
        <v>8</v>
      </c>
      <c r="O5" s="56">
        <f>SUM(J5,J8,H10)</f>
        <v>23</v>
      </c>
      <c r="P5" s="56">
        <f>M5-O5</f>
        <v>43</v>
      </c>
      <c r="Q5" s="56">
        <f>SUM(E5,E8,G10)</f>
        <v>6</v>
      </c>
      <c r="R5" s="56">
        <f>Q5+(P5/100)</f>
        <v>6.43</v>
      </c>
      <c r="S5" s="56">
        <f>RANK(R5,$R$5:$R$8,0)</f>
        <v>1</v>
      </c>
      <c r="T5" s="51"/>
      <c r="U5" s="51"/>
      <c r="V5" s="51"/>
      <c r="X5" s="41"/>
      <c r="Y5" s="23"/>
      <c r="Z5" s="22"/>
      <c r="AA5" s="23"/>
      <c r="AB5" s="23"/>
      <c r="AC5" s="20"/>
      <c r="AD5" s="20"/>
    </row>
    <row r="6" spans="1:30" x14ac:dyDescent="0.25">
      <c r="A6" s="39">
        <v>52</v>
      </c>
      <c r="B6" s="15" t="str">
        <f>L6</f>
        <v>Kuptíková Gabriela</v>
      </c>
      <c r="C6" s="89" t="s">
        <v>6</v>
      </c>
      <c r="D6" s="15" t="str">
        <f>L7</f>
        <v>Holmanová Kateřina</v>
      </c>
      <c r="E6" s="56">
        <v>2</v>
      </c>
      <c r="F6" s="56" t="s">
        <v>8</v>
      </c>
      <c r="G6" s="56">
        <v>0</v>
      </c>
      <c r="H6" s="56">
        <v>22</v>
      </c>
      <c r="I6" s="56" t="s">
        <v>8</v>
      </c>
      <c r="J6" s="56">
        <v>8</v>
      </c>
      <c r="K6" s="87"/>
      <c r="L6" s="37" t="s">
        <v>217</v>
      </c>
      <c r="M6" s="56">
        <f>SUM(H6,J8,H9)</f>
        <v>61</v>
      </c>
      <c r="N6" s="56" t="s">
        <v>8</v>
      </c>
      <c r="O6" s="56">
        <f>SUM(J6,H8,J9)</f>
        <v>36</v>
      </c>
      <c r="P6" s="56">
        <f t="shared" ref="P6:P8" si="0">M6-O6</f>
        <v>25</v>
      </c>
      <c r="Q6" s="56">
        <f>SUM(E6,G8,E9)</f>
        <v>4</v>
      </c>
      <c r="R6" s="56">
        <f t="shared" ref="R6:R8" si="1">Q6+(P6/100)</f>
        <v>4.25</v>
      </c>
      <c r="S6" s="56">
        <f t="shared" ref="S6:S8" si="2">RANK(R6,$R$5:$R$8,0)</f>
        <v>2</v>
      </c>
      <c r="T6" s="51"/>
      <c r="U6" s="51"/>
      <c r="V6" s="51"/>
      <c r="X6" s="41"/>
      <c r="Y6" s="23"/>
      <c r="Z6" s="24"/>
      <c r="AA6" s="23"/>
      <c r="AB6" s="23"/>
      <c r="AC6" s="20"/>
      <c r="AD6" s="20"/>
    </row>
    <row r="7" spans="1:30" x14ac:dyDescent="0.25">
      <c r="A7" s="39">
        <v>125</v>
      </c>
      <c r="B7" s="15" t="str">
        <f>L8</f>
        <v>Harazímová Hana</v>
      </c>
      <c r="C7" s="89" t="s">
        <v>6</v>
      </c>
      <c r="D7" s="15" t="str">
        <f>L7</f>
        <v>Holmanová Kateřina</v>
      </c>
      <c r="E7" s="56">
        <v>0</v>
      </c>
      <c r="F7" s="56" t="s">
        <v>8</v>
      </c>
      <c r="G7" s="56">
        <v>2</v>
      </c>
      <c r="H7" s="56">
        <v>15</v>
      </c>
      <c r="I7" s="56" t="s">
        <v>8</v>
      </c>
      <c r="J7" s="56">
        <v>22</v>
      </c>
      <c r="K7" s="87"/>
      <c r="L7" s="37" t="s">
        <v>51</v>
      </c>
      <c r="M7" s="56">
        <f>SUM(J6,J7,H10)</f>
        <v>33</v>
      </c>
      <c r="N7" s="56" t="s">
        <v>8</v>
      </c>
      <c r="O7" s="56">
        <f>SUM(H6,H7,J10)</f>
        <v>59</v>
      </c>
      <c r="P7" s="56">
        <f t="shared" si="0"/>
        <v>-26</v>
      </c>
      <c r="Q7" s="56">
        <f>SUM(G6,G7,E10)</f>
        <v>2</v>
      </c>
      <c r="R7" s="56">
        <f t="shared" si="1"/>
        <v>1.74</v>
      </c>
      <c r="S7" s="56">
        <f t="shared" si="2"/>
        <v>3</v>
      </c>
      <c r="T7" s="51"/>
      <c r="U7" s="51"/>
      <c r="V7" s="51"/>
      <c r="X7" s="41"/>
      <c r="Y7" s="23"/>
      <c r="Z7" s="41"/>
      <c r="AA7" s="162" t="str">
        <f>Y4</f>
        <v>Krulová Lucie</v>
      </c>
      <c r="AB7" s="114"/>
      <c r="AC7" s="20"/>
      <c r="AD7" s="20"/>
    </row>
    <row r="8" spans="1:30" x14ac:dyDescent="0.25">
      <c r="A8" s="39">
        <v>126</v>
      </c>
      <c r="B8" s="15" t="str">
        <f>L5</f>
        <v>Krulová Lucie</v>
      </c>
      <c r="C8" s="89" t="s">
        <v>6</v>
      </c>
      <c r="D8" s="15" t="str">
        <f>L6</f>
        <v>Kuptíková Gabriela</v>
      </c>
      <c r="E8" s="56">
        <v>2</v>
      </c>
      <c r="F8" s="56" t="s">
        <v>8</v>
      </c>
      <c r="G8" s="56">
        <v>0</v>
      </c>
      <c r="H8" s="56">
        <v>22</v>
      </c>
      <c r="I8" s="56" t="s">
        <v>8</v>
      </c>
      <c r="J8" s="56">
        <v>17</v>
      </c>
      <c r="K8" s="87"/>
      <c r="L8" s="37" t="s">
        <v>222</v>
      </c>
      <c r="M8" s="56">
        <f>SUM(J5,H7,J9)</f>
        <v>24</v>
      </c>
      <c r="N8" s="56" t="s">
        <v>8</v>
      </c>
      <c r="O8" s="56">
        <f>SUM(H5,J7,H9)</f>
        <v>66</v>
      </c>
      <c r="P8" s="56">
        <f t="shared" si="0"/>
        <v>-42</v>
      </c>
      <c r="Q8" s="56">
        <f>SUM(G5,E7,G9)</f>
        <v>0</v>
      </c>
      <c r="R8" s="56">
        <f t="shared" si="1"/>
        <v>-0.42</v>
      </c>
      <c r="S8" s="56">
        <f t="shared" si="2"/>
        <v>4</v>
      </c>
      <c r="T8" s="51"/>
      <c r="U8" s="51"/>
      <c r="V8" s="51"/>
      <c r="X8" s="41"/>
      <c r="Y8" s="23"/>
      <c r="Z8" s="24"/>
      <c r="AA8" s="21"/>
      <c r="AB8" s="22"/>
      <c r="AC8" s="20"/>
      <c r="AD8" s="20"/>
    </row>
    <row r="9" spans="1:30" x14ac:dyDescent="0.25">
      <c r="A9" s="39">
        <v>201</v>
      </c>
      <c r="B9" s="15" t="str">
        <f>L6</f>
        <v>Kuptíková Gabriela</v>
      </c>
      <c r="C9" s="89" t="s">
        <v>6</v>
      </c>
      <c r="D9" s="15" t="str">
        <f>L8</f>
        <v>Harazímová Hana</v>
      </c>
      <c r="E9" s="56">
        <v>2</v>
      </c>
      <c r="F9" s="56" t="s">
        <v>8</v>
      </c>
      <c r="G9" s="56">
        <v>0</v>
      </c>
      <c r="H9" s="56">
        <v>22</v>
      </c>
      <c r="I9" s="56" t="s">
        <v>8</v>
      </c>
      <c r="J9" s="56">
        <v>6</v>
      </c>
      <c r="K9" s="87"/>
      <c r="L9" s="88"/>
      <c r="M9" s="80">
        <f>SUM(M5:M8)</f>
        <v>184</v>
      </c>
      <c r="N9" s="81">
        <f>M9-O9</f>
        <v>0</v>
      </c>
      <c r="O9" s="80">
        <f>SUM(O5:O8)</f>
        <v>184</v>
      </c>
      <c r="P9" s="86"/>
      <c r="Q9" s="86"/>
      <c r="R9" s="86"/>
      <c r="S9" s="86"/>
      <c r="T9" s="86"/>
      <c r="U9" s="86"/>
      <c r="V9" s="86"/>
      <c r="X9" s="41"/>
      <c r="Y9" s="23"/>
      <c r="Z9" s="24"/>
      <c r="AA9" s="23"/>
      <c r="AB9" s="24"/>
      <c r="AC9" s="20"/>
      <c r="AD9" s="20"/>
    </row>
    <row r="10" spans="1:30" x14ac:dyDescent="0.25">
      <c r="A10" s="39">
        <v>202</v>
      </c>
      <c r="B10" s="15" t="str">
        <f>L7</f>
        <v>Holmanová Kateřina</v>
      </c>
      <c r="C10" s="89" t="s">
        <v>6</v>
      </c>
      <c r="D10" s="15" t="str">
        <f>L5</f>
        <v>Krulová Lucie</v>
      </c>
      <c r="E10" s="56">
        <v>0</v>
      </c>
      <c r="F10" s="56" t="s">
        <v>8</v>
      </c>
      <c r="G10" s="56">
        <v>2</v>
      </c>
      <c r="H10" s="56">
        <v>3</v>
      </c>
      <c r="I10" s="56" t="s">
        <v>8</v>
      </c>
      <c r="J10" s="56">
        <v>22</v>
      </c>
      <c r="K10" s="87"/>
      <c r="L10" s="88"/>
      <c r="M10" s="86"/>
      <c r="N10" s="86"/>
      <c r="O10" s="86"/>
      <c r="P10" s="86"/>
      <c r="Q10" s="86"/>
      <c r="R10" s="86"/>
      <c r="S10" s="86"/>
      <c r="T10" s="86"/>
      <c r="U10" s="86"/>
      <c r="V10" s="86"/>
      <c r="X10" s="41" t="s">
        <v>60</v>
      </c>
      <c r="Y10" s="140" t="str">
        <f>L16</f>
        <v>Kučerová Klára</v>
      </c>
      <c r="Z10" s="143"/>
      <c r="AA10" s="23"/>
      <c r="AB10" s="24"/>
      <c r="AC10" s="20"/>
      <c r="AD10" s="20"/>
    </row>
    <row r="11" spans="1:30" x14ac:dyDescent="0.25">
      <c r="B11" s="15"/>
      <c r="C11" s="89"/>
      <c r="D11" s="15"/>
      <c r="E11" s="56"/>
      <c r="F11" s="56"/>
      <c r="G11" s="56"/>
      <c r="H11" s="56"/>
      <c r="I11" s="56"/>
      <c r="J11" s="56"/>
      <c r="K11" s="87"/>
      <c r="L11" s="88"/>
      <c r="M11" s="86"/>
      <c r="N11" s="86"/>
      <c r="O11" s="86"/>
      <c r="P11" s="86"/>
      <c r="Q11" s="86"/>
      <c r="R11" s="86"/>
      <c r="S11" s="86"/>
      <c r="T11" s="86"/>
      <c r="U11" s="86"/>
      <c r="V11" s="86"/>
      <c r="X11" s="41"/>
      <c r="Y11" s="23"/>
      <c r="Z11" s="45"/>
      <c r="AA11" s="28"/>
      <c r="AB11" s="24"/>
      <c r="AC11" s="20"/>
      <c r="AD11" s="20"/>
    </row>
    <row r="12" spans="1:30" x14ac:dyDescent="0.25">
      <c r="B12" s="15"/>
      <c r="C12" s="89"/>
      <c r="D12" s="15"/>
      <c r="E12" s="56"/>
      <c r="F12" s="56"/>
      <c r="G12" s="56"/>
      <c r="H12" s="56"/>
      <c r="I12" s="56"/>
      <c r="J12" s="56"/>
      <c r="K12" s="87"/>
      <c r="L12" s="65" t="s">
        <v>47</v>
      </c>
      <c r="M12" s="167"/>
      <c r="N12" s="167"/>
      <c r="O12" s="167"/>
      <c r="P12" s="86"/>
      <c r="Q12" s="86"/>
      <c r="R12" s="86"/>
      <c r="S12" s="86"/>
      <c r="T12" s="86"/>
      <c r="U12" s="86"/>
      <c r="V12" s="86"/>
      <c r="X12" s="41"/>
      <c r="Y12" s="23"/>
      <c r="Z12" s="28"/>
      <c r="AA12" s="28"/>
      <c r="AB12" s="24"/>
      <c r="AC12" s="20"/>
      <c r="AD12" s="20"/>
    </row>
    <row r="13" spans="1:30" x14ac:dyDescent="0.25">
      <c r="B13" s="15"/>
      <c r="C13" s="89"/>
      <c r="D13" s="15"/>
      <c r="E13" s="56"/>
      <c r="F13" s="56"/>
      <c r="G13" s="56"/>
      <c r="H13" s="56"/>
      <c r="I13" s="56"/>
      <c r="J13" s="56"/>
      <c r="K13" s="87"/>
      <c r="L13" s="56" t="s">
        <v>9</v>
      </c>
      <c r="M13" s="168" t="s">
        <v>10</v>
      </c>
      <c r="N13" s="168"/>
      <c r="O13" s="168"/>
      <c r="P13" s="91" t="s">
        <v>11</v>
      </c>
      <c r="Q13" s="56" t="s">
        <v>12</v>
      </c>
      <c r="R13" s="56" t="s">
        <v>13</v>
      </c>
      <c r="S13" s="56" t="s">
        <v>4</v>
      </c>
      <c r="T13" s="51"/>
      <c r="U13" s="51"/>
      <c r="V13" s="51"/>
      <c r="X13" s="159" t="str">
        <f>Y10</f>
        <v>Kučerová Klára</v>
      </c>
      <c r="Y13" s="159"/>
      <c r="Z13" s="131"/>
      <c r="AA13" s="131"/>
      <c r="AB13" s="28"/>
      <c r="AC13" s="164" t="str">
        <f>AA19</f>
        <v>Hrdinová Zuzana</v>
      </c>
      <c r="AD13" s="112"/>
    </row>
    <row r="14" spans="1:30" x14ac:dyDescent="0.25">
      <c r="A14" s="39">
        <v>53</v>
      </c>
      <c r="B14" s="15" t="str">
        <f>L14</f>
        <v>Chvalová Helena</v>
      </c>
      <c r="C14" s="89" t="s">
        <v>6</v>
      </c>
      <c r="D14" s="15" t="str">
        <f>L17</f>
        <v>Koliášová Kateřina</v>
      </c>
      <c r="E14" s="56">
        <v>2</v>
      </c>
      <c r="F14" s="56" t="s">
        <v>8</v>
      </c>
      <c r="G14" s="56">
        <v>0</v>
      </c>
      <c r="H14" s="56">
        <v>22</v>
      </c>
      <c r="I14" s="56" t="s">
        <v>8</v>
      </c>
      <c r="J14" s="56">
        <v>14</v>
      </c>
      <c r="K14" s="87"/>
      <c r="L14" s="37" t="s">
        <v>206</v>
      </c>
      <c r="M14" s="56">
        <f>SUM(H14,H17,J19)</f>
        <v>66</v>
      </c>
      <c r="N14" s="86" t="s">
        <v>8</v>
      </c>
      <c r="O14" s="56">
        <f>SUM(J14,J17,H19)</f>
        <v>41</v>
      </c>
      <c r="P14" s="56">
        <f>M14-O14</f>
        <v>25</v>
      </c>
      <c r="Q14" s="56">
        <f>SUM(E14,E17,G19)</f>
        <v>6</v>
      </c>
      <c r="R14" s="56">
        <f>Q14+(P14/100)</f>
        <v>6.25</v>
      </c>
      <c r="S14" s="56">
        <f>RANK(R14,$R$14:$R$17,0)</f>
        <v>1</v>
      </c>
      <c r="T14" s="51"/>
      <c r="U14" s="51"/>
      <c r="V14" s="51"/>
      <c r="X14" s="132" t="s">
        <v>150</v>
      </c>
      <c r="Y14" s="132"/>
      <c r="Z14" s="117"/>
      <c r="AA14" s="117"/>
      <c r="AB14" s="24"/>
      <c r="AC14" s="118"/>
      <c r="AD14" s="152"/>
    </row>
    <row r="15" spans="1:30" x14ac:dyDescent="0.25">
      <c r="A15" s="39">
        <v>54</v>
      </c>
      <c r="B15" s="15" t="str">
        <f>L15</f>
        <v>Jakubková Daniela</v>
      </c>
      <c r="C15" s="89" t="s">
        <v>6</v>
      </c>
      <c r="D15" s="15" t="str">
        <f>L16</f>
        <v>Kučerová Klára</v>
      </c>
      <c r="E15" s="56">
        <v>1</v>
      </c>
      <c r="F15" s="56" t="s">
        <v>8</v>
      </c>
      <c r="G15" s="56">
        <v>1</v>
      </c>
      <c r="H15" s="56">
        <v>15</v>
      </c>
      <c r="I15" s="56" t="s">
        <v>8</v>
      </c>
      <c r="J15" s="56">
        <v>20</v>
      </c>
      <c r="K15" s="87"/>
      <c r="L15" s="37" t="s">
        <v>216</v>
      </c>
      <c r="M15" s="56">
        <f>SUM(H15,J17,H18)</f>
        <v>38</v>
      </c>
      <c r="N15" s="56" t="s">
        <v>8</v>
      </c>
      <c r="O15" s="56">
        <f>SUM(J15,H17,J18)</f>
        <v>64</v>
      </c>
      <c r="P15" s="56">
        <f t="shared" ref="P15:P17" si="3">M15-O15</f>
        <v>-26</v>
      </c>
      <c r="Q15" s="56">
        <f>SUM(E15,G17,E18)</f>
        <v>1</v>
      </c>
      <c r="R15" s="56">
        <f t="shared" ref="R15:R17" si="4">Q15+(P15/100)</f>
        <v>0.74</v>
      </c>
      <c r="S15" s="56">
        <f t="shared" ref="S15:S17" si="5">RANK(R15,$R$14:$R$17,0)</f>
        <v>4</v>
      </c>
      <c r="T15" s="51"/>
      <c r="U15" s="51"/>
      <c r="V15" s="51"/>
      <c r="X15" s="41"/>
      <c r="Y15" s="23"/>
      <c r="Z15" s="23"/>
      <c r="AA15" s="23"/>
      <c r="AB15" s="24"/>
      <c r="AC15" s="32"/>
      <c r="AD15" s="84"/>
    </row>
    <row r="16" spans="1:30" x14ac:dyDescent="0.25">
      <c r="A16" s="39">
        <v>127</v>
      </c>
      <c r="B16" s="15" t="str">
        <f>L17</f>
        <v>Koliášová Kateřina</v>
      </c>
      <c r="C16" s="89" t="s">
        <v>6</v>
      </c>
      <c r="D16" s="15" t="str">
        <f>L16</f>
        <v>Kučerová Klára</v>
      </c>
      <c r="E16" s="56">
        <v>0</v>
      </c>
      <c r="F16" s="56" t="s">
        <v>8</v>
      </c>
      <c r="G16" s="56">
        <v>2</v>
      </c>
      <c r="H16" s="56">
        <v>19</v>
      </c>
      <c r="I16" s="56" t="s">
        <v>8</v>
      </c>
      <c r="J16" s="56">
        <v>22</v>
      </c>
      <c r="K16" s="87"/>
      <c r="L16" s="37" t="s">
        <v>219</v>
      </c>
      <c r="M16" s="56">
        <f>SUM(J15,J16,H19)</f>
        <v>59</v>
      </c>
      <c r="N16" s="56" t="s">
        <v>8</v>
      </c>
      <c r="O16" s="56">
        <f>SUM(H15,H16,J19)</f>
        <v>56</v>
      </c>
      <c r="P16" s="56">
        <f t="shared" si="3"/>
        <v>3</v>
      </c>
      <c r="Q16" s="56">
        <f>SUM(G15,G16,E19)</f>
        <v>3</v>
      </c>
      <c r="R16" s="56">
        <f t="shared" si="4"/>
        <v>3.03</v>
      </c>
      <c r="S16" s="56">
        <f t="shared" si="5"/>
        <v>2</v>
      </c>
      <c r="T16" s="51"/>
      <c r="U16" s="51"/>
      <c r="V16" s="51"/>
      <c r="X16" s="41" t="s">
        <v>168</v>
      </c>
      <c r="Y16" s="140" t="str">
        <f>L62</f>
        <v>Hrdinová Zuzana</v>
      </c>
      <c r="Z16" s="140"/>
      <c r="AA16" s="23"/>
      <c r="AB16" s="24"/>
      <c r="AC16" s="32"/>
      <c r="AD16" s="84"/>
    </row>
    <row r="17" spans="1:32" x14ac:dyDescent="0.25">
      <c r="A17" s="39">
        <v>128</v>
      </c>
      <c r="B17" s="15" t="str">
        <f>L14</f>
        <v>Chvalová Helena</v>
      </c>
      <c r="C17" s="89" t="s">
        <v>6</v>
      </c>
      <c r="D17" s="15" t="str">
        <f>L15</f>
        <v>Jakubková Daniela</v>
      </c>
      <c r="E17" s="56">
        <v>2</v>
      </c>
      <c r="F17" s="56" t="s">
        <v>8</v>
      </c>
      <c r="G17" s="56">
        <v>0</v>
      </c>
      <c r="H17" s="56">
        <v>22</v>
      </c>
      <c r="I17" s="56" t="s">
        <v>8</v>
      </c>
      <c r="J17" s="56">
        <v>10</v>
      </c>
      <c r="K17" s="87"/>
      <c r="L17" s="37" t="s">
        <v>223</v>
      </c>
      <c r="M17" s="56">
        <f>SUM(J14,H16,J18)</f>
        <v>55</v>
      </c>
      <c r="N17" s="56" t="s">
        <v>8</v>
      </c>
      <c r="O17" s="56">
        <f>SUM(H14,J16,H18)</f>
        <v>57</v>
      </c>
      <c r="P17" s="56">
        <f t="shared" si="3"/>
        <v>-2</v>
      </c>
      <c r="Q17" s="56">
        <f>SUM(G14,E16,G18)</f>
        <v>2</v>
      </c>
      <c r="R17" s="56">
        <f t="shared" si="4"/>
        <v>1.98</v>
      </c>
      <c r="S17" s="56">
        <f t="shared" si="5"/>
        <v>3</v>
      </c>
      <c r="T17" s="51"/>
      <c r="U17" s="51"/>
      <c r="V17" s="51"/>
      <c r="X17" s="41"/>
      <c r="Y17" s="23"/>
      <c r="Z17" s="22"/>
      <c r="AA17" s="23"/>
      <c r="AB17" s="24"/>
      <c r="AC17" s="32"/>
      <c r="AD17" s="84"/>
    </row>
    <row r="18" spans="1:32" x14ac:dyDescent="0.25">
      <c r="A18" s="39">
        <v>203</v>
      </c>
      <c r="B18" s="15" t="str">
        <f>L15</f>
        <v>Jakubková Daniela</v>
      </c>
      <c r="C18" s="89" t="s">
        <v>6</v>
      </c>
      <c r="D18" s="15" t="str">
        <f>L17</f>
        <v>Koliášová Kateřina</v>
      </c>
      <c r="E18" s="56">
        <v>0</v>
      </c>
      <c r="F18" s="56" t="s">
        <v>8</v>
      </c>
      <c r="G18" s="56">
        <v>2</v>
      </c>
      <c r="H18" s="56">
        <v>13</v>
      </c>
      <c r="I18" s="56" t="s">
        <v>8</v>
      </c>
      <c r="J18" s="56">
        <v>22</v>
      </c>
      <c r="K18" s="87"/>
      <c r="L18" s="88"/>
      <c r="M18" s="80">
        <f>SUM(M14:M17)</f>
        <v>218</v>
      </c>
      <c r="N18" s="81">
        <f>M18-O18</f>
        <v>0</v>
      </c>
      <c r="O18" s="80">
        <f>SUM(O14:O17)</f>
        <v>218</v>
      </c>
      <c r="P18" s="86"/>
      <c r="Q18" s="86"/>
      <c r="R18" s="86"/>
      <c r="S18" s="86"/>
      <c r="T18" s="86"/>
      <c r="U18" s="86"/>
      <c r="V18" s="86"/>
      <c r="X18" s="41"/>
      <c r="Y18" s="23"/>
      <c r="Z18" s="24"/>
      <c r="AA18" s="23"/>
      <c r="AB18" s="24"/>
      <c r="AC18" s="32"/>
      <c r="AD18" s="84"/>
    </row>
    <row r="19" spans="1:32" x14ac:dyDescent="0.25">
      <c r="A19" s="39">
        <v>204</v>
      </c>
      <c r="B19" s="15" t="str">
        <f>L16</f>
        <v>Kučerová Klára</v>
      </c>
      <c r="C19" s="89" t="s">
        <v>6</v>
      </c>
      <c r="D19" s="15" t="str">
        <f>L14</f>
        <v>Chvalová Helena</v>
      </c>
      <c r="E19" s="56">
        <v>0</v>
      </c>
      <c r="F19" s="56" t="s">
        <v>8</v>
      </c>
      <c r="G19" s="56">
        <v>2</v>
      </c>
      <c r="H19" s="56">
        <v>17</v>
      </c>
      <c r="I19" s="56" t="s">
        <v>8</v>
      </c>
      <c r="J19" s="56">
        <v>22</v>
      </c>
      <c r="K19" s="87"/>
      <c r="L19" s="88"/>
      <c r="M19" s="86"/>
      <c r="N19" s="86"/>
      <c r="O19" s="86"/>
      <c r="P19" s="86"/>
      <c r="Q19" s="86"/>
      <c r="R19" s="86"/>
      <c r="S19" s="86"/>
      <c r="T19" s="86"/>
      <c r="U19" s="86"/>
      <c r="V19" s="86"/>
      <c r="X19" s="41"/>
      <c r="Y19" s="23"/>
      <c r="Z19" s="24"/>
      <c r="AA19" s="164" t="str">
        <f>Y16</f>
        <v>Hrdinová Zuzana</v>
      </c>
      <c r="AB19" s="113"/>
      <c r="AC19" s="32"/>
      <c r="AD19" s="84"/>
    </row>
    <row r="20" spans="1:32" x14ac:dyDescent="0.25">
      <c r="B20" s="15"/>
      <c r="C20" s="89"/>
      <c r="D20" s="15"/>
      <c r="E20" s="56"/>
      <c r="F20" s="56"/>
      <c r="G20" s="56"/>
      <c r="H20" s="56"/>
      <c r="I20" s="56"/>
      <c r="J20" s="56"/>
      <c r="K20" s="87"/>
      <c r="L20" s="88"/>
      <c r="M20" s="86"/>
      <c r="N20" s="86"/>
      <c r="O20" s="86"/>
      <c r="P20" s="86"/>
      <c r="Q20" s="86"/>
      <c r="R20" s="86"/>
      <c r="S20" s="86"/>
      <c r="T20" s="86"/>
      <c r="U20" s="86"/>
      <c r="V20" s="86"/>
      <c r="X20" s="41"/>
      <c r="Y20" s="23"/>
      <c r="Z20" s="24"/>
      <c r="AA20" s="21"/>
      <c r="AB20" s="45"/>
      <c r="AC20" s="32"/>
      <c r="AD20" s="84"/>
    </row>
    <row r="21" spans="1:32" x14ac:dyDescent="0.25">
      <c r="B21" s="15"/>
      <c r="C21" s="89"/>
      <c r="D21" s="15"/>
      <c r="E21" s="56"/>
      <c r="F21" s="56"/>
      <c r="G21" s="56"/>
      <c r="H21" s="56"/>
      <c r="I21" s="56"/>
      <c r="J21" s="56"/>
      <c r="K21" s="87"/>
      <c r="L21" s="88"/>
      <c r="M21" s="86"/>
      <c r="N21" s="86"/>
      <c r="O21" s="86"/>
      <c r="P21" s="86"/>
      <c r="Q21" s="86"/>
      <c r="R21" s="86"/>
      <c r="S21" s="86"/>
      <c r="T21" s="86"/>
      <c r="U21" s="86"/>
      <c r="V21" s="86"/>
      <c r="X21" s="41"/>
      <c r="Y21" s="23"/>
      <c r="Z21" s="24"/>
      <c r="AA21" s="23"/>
      <c r="AB21" s="28"/>
      <c r="AC21" s="32"/>
      <c r="AD21" s="84"/>
    </row>
    <row r="22" spans="1:32" x14ac:dyDescent="0.25">
      <c r="B22" s="15"/>
      <c r="C22" s="89"/>
      <c r="D22" s="15"/>
      <c r="E22" s="56"/>
      <c r="F22" s="56"/>
      <c r="G22" s="56"/>
      <c r="H22" s="56"/>
      <c r="I22" s="56"/>
      <c r="J22" s="56"/>
      <c r="K22" s="87"/>
      <c r="L22" s="65" t="s">
        <v>54</v>
      </c>
      <c r="M22" s="167"/>
      <c r="N22" s="167"/>
      <c r="O22" s="167"/>
      <c r="P22" s="86"/>
      <c r="Q22" s="86"/>
      <c r="R22" s="86"/>
      <c r="S22" s="86"/>
      <c r="T22" s="86"/>
      <c r="U22" s="86"/>
      <c r="V22" s="86"/>
      <c r="X22" s="41" t="s">
        <v>61</v>
      </c>
      <c r="Y22" s="140" t="str">
        <f>L25</f>
        <v>Klímová Klára</v>
      </c>
      <c r="Z22" s="143"/>
      <c r="AA22" s="23"/>
      <c r="AB22" s="23"/>
      <c r="AC22" s="32"/>
      <c r="AD22" s="84"/>
    </row>
    <row r="23" spans="1:32" x14ac:dyDescent="0.25">
      <c r="B23" s="15"/>
      <c r="C23" s="89"/>
      <c r="D23" s="15"/>
      <c r="E23" s="56"/>
      <c r="F23" s="56"/>
      <c r="G23" s="56"/>
      <c r="H23" s="56"/>
      <c r="I23" s="56"/>
      <c r="J23" s="56"/>
      <c r="K23" s="87"/>
      <c r="L23" s="56" t="s">
        <v>9</v>
      </c>
      <c r="M23" s="168" t="s">
        <v>10</v>
      </c>
      <c r="N23" s="168"/>
      <c r="O23" s="168"/>
      <c r="P23" s="91" t="s">
        <v>11</v>
      </c>
      <c r="Q23" s="56" t="s">
        <v>12</v>
      </c>
      <c r="R23" s="56" t="s">
        <v>13</v>
      </c>
      <c r="S23" s="56" t="s">
        <v>4</v>
      </c>
      <c r="T23" s="51"/>
      <c r="U23" s="51"/>
      <c r="V23" s="51"/>
      <c r="X23" s="41"/>
      <c r="AC23" s="40"/>
      <c r="AD23" s="85"/>
    </row>
    <row r="24" spans="1:32" x14ac:dyDescent="0.25">
      <c r="A24" s="39">
        <v>55</v>
      </c>
      <c r="B24" s="15" t="str">
        <f>L24</f>
        <v>Kočová Zuzana</v>
      </c>
      <c r="C24" s="89" t="s">
        <v>6</v>
      </c>
      <c r="D24" s="15" t="str">
        <f>L27</f>
        <v>Vaníčková Nikola</v>
      </c>
      <c r="E24" s="56">
        <v>1</v>
      </c>
      <c r="F24" s="56" t="s">
        <v>8</v>
      </c>
      <c r="G24" s="56">
        <v>1</v>
      </c>
      <c r="H24" s="56">
        <v>21</v>
      </c>
      <c r="I24" s="56" t="s">
        <v>8</v>
      </c>
      <c r="J24" s="56">
        <v>16</v>
      </c>
      <c r="K24" s="87"/>
      <c r="L24" s="37" t="s">
        <v>207</v>
      </c>
      <c r="M24" s="56">
        <f>SUM(H24,H27,J29)</f>
        <v>65</v>
      </c>
      <c r="N24" s="86" t="s">
        <v>8</v>
      </c>
      <c r="O24" s="56">
        <f>SUM(J24,J27,H29)</f>
        <v>41</v>
      </c>
      <c r="P24" s="56">
        <f>M24-O24</f>
        <v>24</v>
      </c>
      <c r="Q24" s="56">
        <f>SUM(E24,E27,G29)</f>
        <v>5</v>
      </c>
      <c r="R24" s="56">
        <f>Q24+(P24/100)</f>
        <v>5.24</v>
      </c>
      <c r="S24" s="56">
        <f>RANK(R24,$R$24:$R$27,0)</f>
        <v>1</v>
      </c>
      <c r="T24" s="51"/>
      <c r="U24" s="51"/>
      <c r="V24" s="51"/>
      <c r="X24" s="41"/>
      <c r="AC24" s="40"/>
      <c r="AD24" s="85"/>
    </row>
    <row r="25" spans="1:32" x14ac:dyDescent="0.25">
      <c r="A25" s="39">
        <v>56</v>
      </c>
      <c r="B25" s="15" t="str">
        <f>L25</f>
        <v>Klímová Klára</v>
      </c>
      <c r="C25" s="89" t="s">
        <v>6</v>
      </c>
      <c r="D25" s="15" t="str">
        <f>L26</f>
        <v>Treperová Ivana</v>
      </c>
      <c r="E25" s="56">
        <v>2</v>
      </c>
      <c r="F25" s="56" t="s">
        <v>8</v>
      </c>
      <c r="G25" s="56">
        <v>0</v>
      </c>
      <c r="H25" s="56">
        <v>22</v>
      </c>
      <c r="I25" s="56" t="s">
        <v>8</v>
      </c>
      <c r="J25" s="56">
        <v>15</v>
      </c>
      <c r="K25" s="87"/>
      <c r="L25" s="37" t="s">
        <v>215</v>
      </c>
      <c r="M25" s="56">
        <f>SUM(H25,J27,H28)</f>
        <v>55</v>
      </c>
      <c r="N25" s="56" t="s">
        <v>8</v>
      </c>
      <c r="O25" s="56">
        <f>SUM(J25,H27,J28)</f>
        <v>56</v>
      </c>
      <c r="P25" s="56">
        <f t="shared" ref="P25:P27" si="6">M25-O25</f>
        <v>-1</v>
      </c>
      <c r="Q25" s="56">
        <f>SUM(E25,G27,E28)</f>
        <v>3</v>
      </c>
      <c r="R25" s="56">
        <f t="shared" ref="R25:R27" si="7">Q25+(P25/100)</f>
        <v>2.99</v>
      </c>
      <c r="S25" s="56">
        <f t="shared" ref="S25:S27" si="8">RANK(R25,$R$24:$R$27,0)</f>
        <v>2</v>
      </c>
      <c r="T25" s="51"/>
      <c r="U25" s="51"/>
      <c r="V25" s="51"/>
      <c r="X25" s="132"/>
      <c r="Y25" s="132"/>
      <c r="AB25" s="159"/>
      <c r="AC25" s="159"/>
      <c r="AD25" s="85"/>
      <c r="AE25" s="160" t="str">
        <f>AC37</f>
        <v>Klímová Adéla</v>
      </c>
      <c r="AF25" s="159"/>
    </row>
    <row r="26" spans="1:32" x14ac:dyDescent="0.25">
      <c r="A26" s="39">
        <v>129</v>
      </c>
      <c r="B26" s="15" t="str">
        <f>L27</f>
        <v>Vaníčková Nikola</v>
      </c>
      <c r="C26" s="89" t="s">
        <v>6</v>
      </c>
      <c r="D26" s="15" t="str">
        <f>L26</f>
        <v>Treperová Ivana</v>
      </c>
      <c r="E26" s="56">
        <v>0</v>
      </c>
      <c r="F26" s="56" t="s">
        <v>8</v>
      </c>
      <c r="G26" s="56">
        <v>2</v>
      </c>
      <c r="H26" s="56">
        <v>18</v>
      </c>
      <c r="I26" s="56" t="s">
        <v>8</v>
      </c>
      <c r="J26" s="56">
        <v>22</v>
      </c>
      <c r="K26" s="87"/>
      <c r="L26" s="37" t="s">
        <v>83</v>
      </c>
      <c r="M26" s="56">
        <f>SUM(J25,J26,H29)</f>
        <v>47</v>
      </c>
      <c r="N26" s="56" t="s">
        <v>8</v>
      </c>
      <c r="O26" s="56">
        <f>SUM(H25,H26,J29)</f>
        <v>62</v>
      </c>
      <c r="P26" s="56">
        <f t="shared" si="6"/>
        <v>-15</v>
      </c>
      <c r="Q26" s="56">
        <f>SUM(G25,G26,E29)</f>
        <v>2</v>
      </c>
      <c r="R26" s="56">
        <f t="shared" si="7"/>
        <v>1.85</v>
      </c>
      <c r="S26" s="56">
        <f t="shared" si="8"/>
        <v>4</v>
      </c>
      <c r="T26" s="51"/>
      <c r="U26" s="51"/>
      <c r="V26" s="51"/>
      <c r="X26" s="132"/>
      <c r="Y26" s="132"/>
      <c r="AB26" s="146" t="s">
        <v>55</v>
      </c>
      <c r="AC26" s="146"/>
      <c r="AD26" s="85"/>
      <c r="AF26" s="93"/>
    </row>
    <row r="27" spans="1:32" x14ac:dyDescent="0.25">
      <c r="A27" s="39">
        <v>130</v>
      </c>
      <c r="B27" s="15" t="str">
        <f>L24</f>
        <v>Kočová Zuzana</v>
      </c>
      <c r="C27" s="89" t="s">
        <v>6</v>
      </c>
      <c r="D27" s="15" t="str">
        <f>L25</f>
        <v>Klímová Klára</v>
      </c>
      <c r="E27" s="56">
        <v>2</v>
      </c>
      <c r="F27" s="56" t="s">
        <v>8</v>
      </c>
      <c r="G27" s="56">
        <v>0</v>
      </c>
      <c r="H27" s="56">
        <v>22</v>
      </c>
      <c r="I27" s="56" t="s">
        <v>8</v>
      </c>
      <c r="J27" s="56">
        <v>15</v>
      </c>
      <c r="K27" s="87"/>
      <c r="L27" s="37" t="s">
        <v>43</v>
      </c>
      <c r="M27" s="56">
        <f>SUM(J24,H26,J28)</f>
        <v>53</v>
      </c>
      <c r="N27" s="56" t="s">
        <v>8</v>
      </c>
      <c r="O27" s="56">
        <f>SUM(H24,J26,H28)</f>
        <v>61</v>
      </c>
      <c r="P27" s="56">
        <f t="shared" si="6"/>
        <v>-8</v>
      </c>
      <c r="Q27" s="56">
        <f>SUM(G24,E26,G28)</f>
        <v>2</v>
      </c>
      <c r="R27" s="56">
        <f t="shared" si="7"/>
        <v>1.92</v>
      </c>
      <c r="S27" s="56">
        <f t="shared" si="8"/>
        <v>3</v>
      </c>
      <c r="T27" s="51"/>
      <c r="U27" s="51"/>
      <c r="V27" s="51"/>
      <c r="X27" s="41"/>
      <c r="AC27" s="40"/>
      <c r="AD27" s="85"/>
      <c r="AF27" s="85"/>
    </row>
    <row r="28" spans="1:32" x14ac:dyDescent="0.25">
      <c r="A28" s="39">
        <v>205</v>
      </c>
      <c r="B28" s="15" t="str">
        <f>L25</f>
        <v>Klímová Klára</v>
      </c>
      <c r="C28" s="89" t="s">
        <v>6</v>
      </c>
      <c r="D28" s="15" t="str">
        <f>L27</f>
        <v>Vaníčková Nikola</v>
      </c>
      <c r="E28" s="56">
        <v>1</v>
      </c>
      <c r="F28" s="56" t="s">
        <v>8</v>
      </c>
      <c r="G28" s="56">
        <v>1</v>
      </c>
      <c r="H28" s="56">
        <v>18</v>
      </c>
      <c r="I28" s="56" t="s">
        <v>8</v>
      </c>
      <c r="J28" s="56">
        <v>19</v>
      </c>
      <c r="K28" s="87"/>
      <c r="L28" s="88"/>
      <c r="M28" s="80">
        <f>SUM(M24:M27)</f>
        <v>220</v>
      </c>
      <c r="N28" s="81">
        <f>M28-O28</f>
        <v>0</v>
      </c>
      <c r="O28" s="80">
        <f>SUM(O24:O27)</f>
        <v>220</v>
      </c>
      <c r="P28" s="86"/>
      <c r="Q28" s="86"/>
      <c r="R28" s="86"/>
      <c r="S28" s="86"/>
      <c r="T28" s="86"/>
      <c r="U28" s="86"/>
      <c r="V28" s="86"/>
      <c r="X28" s="41" t="s">
        <v>164</v>
      </c>
      <c r="Y28" s="140" t="str">
        <f>L54</f>
        <v>Klímová Adéla</v>
      </c>
      <c r="Z28" s="140"/>
      <c r="AA28" s="23"/>
      <c r="AB28" s="23"/>
      <c r="AC28" s="32"/>
      <c r="AD28" s="84"/>
      <c r="AF28" s="85"/>
    </row>
    <row r="29" spans="1:32" x14ac:dyDescent="0.25">
      <c r="A29" s="39">
        <v>206</v>
      </c>
      <c r="B29" s="15" t="str">
        <f>L26</f>
        <v>Treperová Ivana</v>
      </c>
      <c r="C29" s="89" t="s">
        <v>6</v>
      </c>
      <c r="D29" s="15" t="str">
        <f>L24</f>
        <v>Kočová Zuzana</v>
      </c>
      <c r="E29" s="56">
        <v>0</v>
      </c>
      <c r="F29" s="56" t="s">
        <v>8</v>
      </c>
      <c r="G29" s="56">
        <v>2</v>
      </c>
      <c r="H29" s="56">
        <v>10</v>
      </c>
      <c r="I29" s="56" t="s">
        <v>8</v>
      </c>
      <c r="J29" s="56">
        <v>22</v>
      </c>
      <c r="K29" s="87"/>
      <c r="L29" s="88"/>
      <c r="M29" s="86"/>
      <c r="N29" s="86"/>
      <c r="O29" s="86"/>
      <c r="P29" s="86"/>
      <c r="Q29" s="86"/>
      <c r="R29" s="86"/>
      <c r="S29" s="86"/>
      <c r="T29" s="86"/>
      <c r="U29" s="86"/>
      <c r="V29" s="86"/>
      <c r="X29" s="41"/>
      <c r="Y29" s="23"/>
      <c r="Z29" s="22"/>
      <c r="AA29" s="23"/>
      <c r="AB29" s="23"/>
      <c r="AC29" s="32"/>
      <c r="AD29" s="84"/>
      <c r="AF29" s="85"/>
    </row>
    <row r="30" spans="1:32" x14ac:dyDescent="0.25">
      <c r="B30" s="15"/>
      <c r="C30" s="89"/>
      <c r="D30" s="15"/>
      <c r="E30" s="56"/>
      <c r="F30" s="56"/>
      <c r="G30" s="56"/>
      <c r="H30" s="56"/>
      <c r="I30" s="56"/>
      <c r="J30" s="56"/>
      <c r="K30" s="87"/>
      <c r="L30" s="88"/>
      <c r="M30" s="86"/>
      <c r="N30" s="86"/>
      <c r="O30" s="86"/>
      <c r="P30" s="86"/>
      <c r="Q30" s="86"/>
      <c r="R30" s="86"/>
      <c r="S30" s="86"/>
      <c r="T30" s="86"/>
      <c r="U30" s="86"/>
      <c r="V30" s="86"/>
      <c r="X30" s="41"/>
      <c r="Y30" s="23"/>
      <c r="Z30" s="24"/>
      <c r="AA30" s="23"/>
      <c r="AB30" s="23"/>
      <c r="AC30" s="32"/>
      <c r="AD30" s="84"/>
      <c r="AF30" s="85"/>
    </row>
    <row r="31" spans="1:32" x14ac:dyDescent="0.25">
      <c r="B31" s="15"/>
      <c r="C31" s="89"/>
      <c r="D31" s="15"/>
      <c r="E31" s="56"/>
      <c r="F31" s="56"/>
      <c r="G31" s="56"/>
      <c r="H31" s="56"/>
      <c r="I31" s="56"/>
      <c r="J31" s="56"/>
      <c r="K31" s="87"/>
      <c r="L31" s="88"/>
      <c r="M31" s="86"/>
      <c r="N31" s="86"/>
      <c r="O31" s="86"/>
      <c r="P31" s="86"/>
      <c r="Q31" s="86"/>
      <c r="R31" s="86"/>
      <c r="S31" s="86"/>
      <c r="T31" s="86"/>
      <c r="U31" s="86"/>
      <c r="V31" s="86"/>
      <c r="X31" s="41"/>
      <c r="Y31" s="23"/>
      <c r="Z31" s="24"/>
      <c r="AA31" s="162" t="str">
        <f>Y28</f>
        <v>Klímová Adéla</v>
      </c>
      <c r="AB31" s="114"/>
      <c r="AC31" s="32"/>
      <c r="AD31" s="84"/>
      <c r="AF31" s="85"/>
    </row>
    <row r="32" spans="1:32" x14ac:dyDescent="0.25">
      <c r="B32" s="15"/>
      <c r="C32" s="89"/>
      <c r="D32" s="15"/>
      <c r="E32" s="56"/>
      <c r="F32" s="56"/>
      <c r="G32" s="56"/>
      <c r="H32" s="56"/>
      <c r="I32" s="56"/>
      <c r="J32" s="56"/>
      <c r="K32" s="87"/>
      <c r="L32" s="65" t="s">
        <v>82</v>
      </c>
      <c r="M32" s="167"/>
      <c r="N32" s="167"/>
      <c r="O32" s="167"/>
      <c r="P32" s="86"/>
      <c r="Q32" s="86"/>
      <c r="R32" s="86"/>
      <c r="S32" s="86"/>
      <c r="T32" s="86"/>
      <c r="U32" s="86"/>
      <c r="V32" s="86"/>
      <c r="X32" s="41"/>
      <c r="Y32" s="23"/>
      <c r="Z32" s="24"/>
      <c r="AA32" s="21"/>
      <c r="AB32" s="22"/>
      <c r="AC32" s="32"/>
      <c r="AD32" s="84"/>
      <c r="AF32" s="85"/>
    </row>
    <row r="33" spans="1:32" x14ac:dyDescent="0.25">
      <c r="B33" s="15"/>
      <c r="C33" s="89"/>
      <c r="D33" s="15"/>
      <c r="E33" s="56"/>
      <c r="F33" s="56"/>
      <c r="G33" s="56"/>
      <c r="H33" s="56"/>
      <c r="I33" s="56"/>
      <c r="J33" s="56"/>
      <c r="K33" s="87"/>
      <c r="L33" s="56" t="s">
        <v>9</v>
      </c>
      <c r="M33" s="168" t="s">
        <v>10</v>
      </c>
      <c r="N33" s="168"/>
      <c r="O33" s="168"/>
      <c r="P33" s="91" t="s">
        <v>11</v>
      </c>
      <c r="Q33" s="56" t="s">
        <v>12</v>
      </c>
      <c r="R33" s="56" t="s">
        <v>13</v>
      </c>
      <c r="S33" s="56" t="s">
        <v>4</v>
      </c>
      <c r="T33" s="51"/>
      <c r="U33" s="51"/>
      <c r="V33" s="51"/>
      <c r="X33" s="41"/>
      <c r="Y33" s="23"/>
      <c r="Z33" s="24"/>
      <c r="AA33" s="23"/>
      <c r="AB33" s="24"/>
      <c r="AC33" s="32"/>
      <c r="AD33" s="84"/>
      <c r="AF33" s="85"/>
    </row>
    <row r="34" spans="1:32" x14ac:dyDescent="0.25">
      <c r="A34" s="39">
        <v>57</v>
      </c>
      <c r="B34" s="15" t="str">
        <f>L34</f>
        <v>Dvořáčková Adéla</v>
      </c>
      <c r="C34" s="89" t="s">
        <v>6</v>
      </c>
      <c r="D34" s="15" t="str">
        <f>L37</f>
        <v>Doubková Veronika</v>
      </c>
      <c r="E34" s="56">
        <v>2</v>
      </c>
      <c r="F34" s="56" t="s">
        <v>8</v>
      </c>
      <c r="G34" s="56">
        <v>0</v>
      </c>
      <c r="H34" s="56">
        <v>22</v>
      </c>
      <c r="I34" s="56" t="s">
        <v>8</v>
      </c>
      <c r="J34" s="56">
        <v>6</v>
      </c>
      <c r="K34" s="87"/>
      <c r="L34" s="37" t="s">
        <v>48</v>
      </c>
      <c r="M34" s="56">
        <f>SUM(H34,H37,J39)</f>
        <v>49</v>
      </c>
      <c r="N34" s="86" t="s">
        <v>8</v>
      </c>
      <c r="O34" s="56">
        <f>SUM(J34,J37,H39)</f>
        <v>50</v>
      </c>
      <c r="P34" s="56">
        <f>M34-O34</f>
        <v>-1</v>
      </c>
      <c r="Q34" s="56">
        <f>SUM(E34,E37,G39)</f>
        <v>2</v>
      </c>
      <c r="R34" s="56">
        <f>Q34+(P34/100)</f>
        <v>1.99</v>
      </c>
      <c r="S34" s="56">
        <f>RANK(R34,$R$34:$R$37,0)</f>
        <v>3</v>
      </c>
      <c r="T34" s="51"/>
      <c r="U34" s="51"/>
      <c r="V34" s="51"/>
      <c r="X34" s="41" t="s">
        <v>88</v>
      </c>
      <c r="Y34" s="140" t="str">
        <f>L44</f>
        <v>Sommerová Lucie</v>
      </c>
      <c r="Z34" s="143"/>
      <c r="AA34" s="23"/>
      <c r="AB34" s="24"/>
      <c r="AC34" s="32"/>
      <c r="AD34" s="84"/>
      <c r="AF34" s="85"/>
    </row>
    <row r="35" spans="1:32" x14ac:dyDescent="0.25">
      <c r="A35" s="39">
        <v>58</v>
      </c>
      <c r="B35" s="15" t="str">
        <f>L35</f>
        <v>Paterová Lucie</v>
      </c>
      <c r="C35" s="89" t="s">
        <v>6</v>
      </c>
      <c r="D35" s="15" t="str">
        <f>L36</f>
        <v>Knaislová Ella</v>
      </c>
      <c r="E35" s="56">
        <v>1</v>
      </c>
      <c r="F35" s="56" t="s">
        <v>8</v>
      </c>
      <c r="G35" s="56">
        <v>1</v>
      </c>
      <c r="H35" s="56">
        <v>16</v>
      </c>
      <c r="I35" s="56" t="s">
        <v>8</v>
      </c>
      <c r="J35" s="56">
        <v>17</v>
      </c>
      <c r="K35" s="87"/>
      <c r="L35" s="37" t="s">
        <v>80</v>
      </c>
      <c r="M35" s="56">
        <f>SUM(H35,J37,H38)</f>
        <v>60</v>
      </c>
      <c r="N35" s="56" t="s">
        <v>8</v>
      </c>
      <c r="O35" s="56">
        <f>SUM(J35,H37,J38)</f>
        <v>33</v>
      </c>
      <c r="P35" s="56">
        <f t="shared" ref="P35:P37" si="9">M35-O35</f>
        <v>27</v>
      </c>
      <c r="Q35" s="56">
        <f>SUM(E35,G37,E38)</f>
        <v>5</v>
      </c>
      <c r="R35" s="56">
        <f t="shared" ref="R35:R36" si="10">Q35+(P35/100)</f>
        <v>5.27</v>
      </c>
      <c r="S35" s="56">
        <f t="shared" ref="S35:S37" si="11">RANK(R35,$R$34:$R$37,0)</f>
        <v>1</v>
      </c>
      <c r="T35" s="51"/>
      <c r="U35" s="51"/>
      <c r="V35" s="51"/>
      <c r="X35" s="41"/>
      <c r="Y35" s="23"/>
      <c r="Z35" s="45"/>
      <c r="AA35" s="28"/>
      <c r="AB35" s="24"/>
      <c r="AC35" s="32"/>
      <c r="AD35" s="84"/>
      <c r="AF35" s="85"/>
    </row>
    <row r="36" spans="1:32" x14ac:dyDescent="0.25">
      <c r="A36" s="39">
        <v>131</v>
      </c>
      <c r="B36" s="15" t="str">
        <f>L37</f>
        <v>Doubková Veronika</v>
      </c>
      <c r="C36" s="89" t="s">
        <v>6</v>
      </c>
      <c r="D36" s="15" t="str">
        <f>L36</f>
        <v>Knaislová Ella</v>
      </c>
      <c r="E36" s="56">
        <v>0</v>
      </c>
      <c r="F36" s="56" t="s">
        <v>8</v>
      </c>
      <c r="G36" s="56">
        <v>2</v>
      </c>
      <c r="H36" s="56">
        <v>7</v>
      </c>
      <c r="I36" s="56" t="s">
        <v>8</v>
      </c>
      <c r="J36" s="56">
        <v>22</v>
      </c>
      <c r="K36" s="87"/>
      <c r="L36" s="37" t="s">
        <v>218</v>
      </c>
      <c r="M36" s="56">
        <f>SUM(J35,J36,H39)</f>
        <v>61</v>
      </c>
      <c r="N36" s="56" t="s">
        <v>8</v>
      </c>
      <c r="O36" s="56">
        <f>SUM(H35,H36,J39)</f>
        <v>38</v>
      </c>
      <c r="P36" s="56">
        <f t="shared" si="9"/>
        <v>23</v>
      </c>
      <c r="Q36" s="56">
        <f>SUM(G35,G36,E39)</f>
        <v>5</v>
      </c>
      <c r="R36" s="56">
        <f t="shared" si="10"/>
        <v>5.23</v>
      </c>
      <c r="S36" s="56">
        <f t="shared" si="11"/>
        <v>2</v>
      </c>
      <c r="T36" s="51"/>
      <c r="U36" s="51"/>
      <c r="V36" s="51"/>
      <c r="X36" s="41"/>
      <c r="Y36" s="23"/>
      <c r="Z36" s="28"/>
      <c r="AA36" s="28"/>
      <c r="AB36" s="24"/>
      <c r="AC36" s="32"/>
      <c r="AD36" s="84"/>
      <c r="AF36" s="85"/>
    </row>
    <row r="37" spans="1:32" x14ac:dyDescent="0.25">
      <c r="A37" s="39">
        <v>132</v>
      </c>
      <c r="B37" s="15" t="str">
        <f>L34</f>
        <v>Dvořáčková Adéla</v>
      </c>
      <c r="C37" s="89" t="s">
        <v>6</v>
      </c>
      <c r="D37" s="15" t="str">
        <f>L35</f>
        <v>Paterová Lucie</v>
      </c>
      <c r="E37" s="56">
        <v>0</v>
      </c>
      <c r="F37" s="56" t="s">
        <v>8</v>
      </c>
      <c r="G37" s="56">
        <v>2</v>
      </c>
      <c r="H37" s="56">
        <v>12</v>
      </c>
      <c r="I37" s="56" t="s">
        <v>8</v>
      </c>
      <c r="J37" s="56">
        <v>22</v>
      </c>
      <c r="K37" s="87"/>
      <c r="L37" s="37" t="s">
        <v>50</v>
      </c>
      <c r="M37" s="56">
        <f>SUM(J34,H36,J38)</f>
        <v>17</v>
      </c>
      <c r="N37" s="56" t="s">
        <v>8</v>
      </c>
      <c r="O37" s="56">
        <f>SUM(H34,J36,H38)</f>
        <v>66</v>
      </c>
      <c r="P37" s="56">
        <f t="shared" si="9"/>
        <v>-49</v>
      </c>
      <c r="Q37" s="56">
        <f>SUM(G34,E36,G38)</f>
        <v>0</v>
      </c>
      <c r="R37" s="56">
        <f>Q37+(P37/100)</f>
        <v>-0.49</v>
      </c>
      <c r="S37" s="56">
        <f t="shared" si="11"/>
        <v>4</v>
      </c>
      <c r="T37" s="51"/>
      <c r="U37" s="51"/>
      <c r="V37" s="51"/>
      <c r="X37" s="196" t="str">
        <f>Y46</f>
        <v>Pinkasová Alena</v>
      </c>
      <c r="Y37" s="196"/>
      <c r="Z37" s="131"/>
      <c r="AA37" s="131"/>
      <c r="AB37" s="24"/>
      <c r="AC37" s="164" t="str">
        <f>AA31</f>
        <v>Klímová Adéla</v>
      </c>
      <c r="AD37" s="113"/>
      <c r="AF37" s="85"/>
    </row>
    <row r="38" spans="1:32" x14ac:dyDescent="0.25">
      <c r="A38" s="39">
        <v>207</v>
      </c>
      <c r="B38" s="15" t="str">
        <f>L35</f>
        <v>Paterová Lucie</v>
      </c>
      <c r="C38" s="89" t="s">
        <v>6</v>
      </c>
      <c r="D38" s="15" t="str">
        <f>L37</f>
        <v>Doubková Veronika</v>
      </c>
      <c r="E38" s="56">
        <v>2</v>
      </c>
      <c r="F38" s="56" t="s">
        <v>8</v>
      </c>
      <c r="G38" s="56">
        <v>0</v>
      </c>
      <c r="H38" s="56">
        <v>22</v>
      </c>
      <c r="I38" s="56" t="s">
        <v>8</v>
      </c>
      <c r="J38" s="56">
        <v>4</v>
      </c>
      <c r="K38" s="87"/>
      <c r="L38" s="88"/>
      <c r="M38" s="80">
        <f>SUM(M34:M37)</f>
        <v>187</v>
      </c>
      <c r="N38" s="81">
        <f>M38-O38</f>
        <v>0</v>
      </c>
      <c r="O38" s="80">
        <f>SUM(O34:O37)</f>
        <v>187</v>
      </c>
      <c r="P38" s="86"/>
      <c r="Q38" s="86"/>
      <c r="R38" s="86"/>
      <c r="S38" s="86"/>
      <c r="T38" s="86"/>
      <c r="U38" s="86"/>
      <c r="V38" s="86"/>
      <c r="X38" s="197" t="s">
        <v>150</v>
      </c>
      <c r="Y38" s="197"/>
      <c r="Z38" s="117"/>
      <c r="AA38" s="117"/>
      <c r="AB38" s="24"/>
      <c r="AC38" s="118"/>
      <c r="AD38" s="119"/>
      <c r="AF38" s="85"/>
    </row>
    <row r="39" spans="1:32" x14ac:dyDescent="0.25">
      <c r="A39" s="39">
        <v>208</v>
      </c>
      <c r="B39" s="15" t="str">
        <f>L36</f>
        <v>Knaislová Ella</v>
      </c>
      <c r="C39" s="89" t="s">
        <v>6</v>
      </c>
      <c r="D39" s="15" t="str">
        <f>L34</f>
        <v>Dvořáčková Adéla</v>
      </c>
      <c r="E39" s="56">
        <v>2</v>
      </c>
      <c r="F39" s="56" t="s">
        <v>8</v>
      </c>
      <c r="G39" s="56">
        <v>0</v>
      </c>
      <c r="H39" s="56">
        <v>22</v>
      </c>
      <c r="I39" s="56" t="s">
        <v>8</v>
      </c>
      <c r="J39" s="56">
        <v>15</v>
      </c>
      <c r="K39" s="87"/>
      <c r="L39" s="88"/>
      <c r="M39" s="86"/>
      <c r="N39" s="86"/>
      <c r="O39" s="86"/>
      <c r="P39" s="86"/>
      <c r="Q39" s="86"/>
      <c r="R39" s="86"/>
      <c r="S39" s="86"/>
      <c r="T39" s="86"/>
      <c r="U39" s="86"/>
      <c r="V39" s="86"/>
      <c r="X39" s="41"/>
      <c r="Y39" s="23"/>
      <c r="Z39" s="23"/>
      <c r="AA39" s="23"/>
      <c r="AB39" s="24"/>
      <c r="AC39" s="20"/>
      <c r="AD39" s="20"/>
      <c r="AF39" s="85"/>
    </row>
    <row r="40" spans="1:32" x14ac:dyDescent="0.25">
      <c r="B40" s="15"/>
      <c r="C40" s="89"/>
      <c r="D40" s="15"/>
      <c r="E40" s="56"/>
      <c r="F40" s="56"/>
      <c r="G40" s="56"/>
      <c r="H40" s="56"/>
      <c r="I40" s="56"/>
      <c r="J40" s="56"/>
      <c r="K40" s="87"/>
      <c r="L40" s="88"/>
      <c r="M40" s="86"/>
      <c r="N40" s="86"/>
      <c r="O40" s="86"/>
      <c r="P40" s="86"/>
      <c r="Q40" s="86"/>
      <c r="R40" s="86"/>
      <c r="S40" s="86"/>
      <c r="T40" s="86"/>
      <c r="U40" s="86"/>
      <c r="V40" s="86"/>
      <c r="X40" s="41" t="s">
        <v>81</v>
      </c>
      <c r="Y40" s="181" t="str">
        <f>L35</f>
        <v>Paterová Lucie</v>
      </c>
      <c r="Z40" s="181"/>
      <c r="AA40" s="182"/>
      <c r="AB40" s="183"/>
      <c r="AC40" s="20"/>
      <c r="AD40" s="20"/>
      <c r="AF40" s="85"/>
    </row>
    <row r="41" spans="1:32" x14ac:dyDescent="0.25">
      <c r="B41" s="15"/>
      <c r="C41" s="89"/>
      <c r="D41" s="15"/>
      <c r="E41" s="56"/>
      <c r="F41" s="56"/>
      <c r="G41" s="56"/>
      <c r="H41" s="56"/>
      <c r="I41" s="56"/>
      <c r="J41" s="56"/>
      <c r="K41" s="87"/>
      <c r="L41" s="88"/>
      <c r="M41" s="86"/>
      <c r="N41" s="86"/>
      <c r="O41" s="86"/>
      <c r="P41" s="86"/>
      <c r="Q41" s="86"/>
      <c r="R41" s="86"/>
      <c r="S41" s="86"/>
      <c r="T41" s="86"/>
      <c r="U41" s="86"/>
      <c r="V41" s="86"/>
      <c r="X41" s="41"/>
      <c r="Y41" s="182"/>
      <c r="Z41" s="184"/>
      <c r="AA41" s="182"/>
      <c r="AB41" s="183"/>
      <c r="AC41" s="20"/>
      <c r="AD41" s="20"/>
      <c r="AF41" s="85"/>
    </row>
    <row r="42" spans="1:32" x14ac:dyDescent="0.25">
      <c r="B42" s="15"/>
      <c r="C42" s="89"/>
      <c r="D42" s="15"/>
      <c r="E42" s="56"/>
      <c r="F42" s="56"/>
      <c r="G42" s="56"/>
      <c r="H42" s="56"/>
      <c r="I42" s="56"/>
      <c r="J42" s="56"/>
      <c r="K42" s="87"/>
      <c r="L42" s="65" t="s">
        <v>85</v>
      </c>
      <c r="M42" s="167"/>
      <c r="N42" s="167"/>
      <c r="O42" s="167"/>
      <c r="P42" s="86"/>
      <c r="Q42" s="86"/>
      <c r="R42" s="86"/>
      <c r="S42" s="86"/>
      <c r="T42" s="86"/>
      <c r="U42" s="86"/>
      <c r="V42" s="86"/>
      <c r="X42" s="41"/>
      <c r="Y42" s="182"/>
      <c r="Z42" s="183"/>
      <c r="AA42" s="182"/>
      <c r="AB42" s="183"/>
      <c r="AC42" s="20"/>
      <c r="AD42" s="20"/>
      <c r="AF42" s="85"/>
    </row>
    <row r="43" spans="1:32" x14ac:dyDescent="0.25">
      <c r="B43" s="15"/>
      <c r="C43" s="89"/>
      <c r="D43" s="15"/>
      <c r="E43" s="56"/>
      <c r="F43" s="56"/>
      <c r="G43" s="56"/>
      <c r="H43" s="56"/>
      <c r="I43" s="56"/>
      <c r="J43" s="56"/>
      <c r="K43" s="87"/>
      <c r="L43" s="56" t="s">
        <v>9</v>
      </c>
      <c r="M43" s="168" t="s">
        <v>10</v>
      </c>
      <c r="N43" s="168"/>
      <c r="O43" s="168"/>
      <c r="P43" s="91" t="s">
        <v>11</v>
      </c>
      <c r="Q43" s="56" t="s">
        <v>12</v>
      </c>
      <c r="R43" s="56" t="s">
        <v>13</v>
      </c>
      <c r="S43" s="56" t="s">
        <v>4</v>
      </c>
      <c r="T43" s="51"/>
      <c r="U43" s="51"/>
      <c r="V43" s="51"/>
      <c r="X43" s="41"/>
      <c r="Y43" s="182"/>
      <c r="Z43" s="183"/>
      <c r="AA43" s="185" t="str">
        <f>Y40</f>
        <v>Paterová Lucie</v>
      </c>
      <c r="AB43" s="186"/>
      <c r="AC43" s="20"/>
      <c r="AD43" s="20"/>
      <c r="AF43" s="85"/>
    </row>
    <row r="44" spans="1:32" x14ac:dyDescent="0.25">
      <c r="A44" s="39">
        <v>59</v>
      </c>
      <c r="B44" s="15" t="str">
        <f>L44</f>
        <v>Sommerová Lucie</v>
      </c>
      <c r="C44" s="89" t="s">
        <v>6</v>
      </c>
      <c r="D44" s="15" t="str">
        <f>L47</f>
        <v>Čutová Michaela</v>
      </c>
      <c r="E44" s="56">
        <v>2</v>
      </c>
      <c r="F44" s="56" t="s">
        <v>8</v>
      </c>
      <c r="G44" s="56">
        <v>0</v>
      </c>
      <c r="H44" s="56">
        <v>22</v>
      </c>
      <c r="I44" s="56" t="s">
        <v>8</v>
      </c>
      <c r="J44" s="56">
        <v>12</v>
      </c>
      <c r="K44" s="87"/>
      <c r="L44" s="37" t="s">
        <v>56</v>
      </c>
      <c r="M44" s="56">
        <f>SUM(H44,H47,J49)</f>
        <v>61</v>
      </c>
      <c r="N44" s="86" t="s">
        <v>8</v>
      </c>
      <c r="O44" s="56">
        <f>SUM(J44,J47,H49)</f>
        <v>44</v>
      </c>
      <c r="P44" s="56">
        <f>M44-O44</f>
        <v>17</v>
      </c>
      <c r="Q44" s="56">
        <f>SUM(E44,E47,G49)</f>
        <v>4</v>
      </c>
      <c r="R44" s="56">
        <f>Q44+(P44/100)</f>
        <v>4.17</v>
      </c>
      <c r="S44" s="56">
        <f>RANK(R44,$R$44:$R$47,0)</f>
        <v>2</v>
      </c>
      <c r="T44" s="51"/>
      <c r="U44" s="51"/>
      <c r="V44" s="51"/>
      <c r="X44" s="41"/>
      <c r="Y44" s="182"/>
      <c r="Z44" s="183"/>
      <c r="AA44" s="187"/>
      <c r="AB44" s="188"/>
      <c r="AC44" s="20"/>
      <c r="AD44" s="20"/>
      <c r="AF44" s="85"/>
    </row>
    <row r="45" spans="1:32" x14ac:dyDescent="0.25">
      <c r="A45" s="39">
        <v>60</v>
      </c>
      <c r="B45" s="15" t="str">
        <f>L45</f>
        <v>Jiráková Tereza</v>
      </c>
      <c r="C45" s="89" t="s">
        <v>6</v>
      </c>
      <c r="D45" s="15" t="str">
        <f>L46</f>
        <v>Slavíčková Kateřina</v>
      </c>
      <c r="E45" s="56">
        <v>2</v>
      </c>
      <c r="F45" s="56" t="s">
        <v>8</v>
      </c>
      <c r="G45" s="56">
        <v>0</v>
      </c>
      <c r="H45" s="56">
        <v>22</v>
      </c>
      <c r="I45" s="56" t="s">
        <v>8</v>
      </c>
      <c r="J45" s="56">
        <v>7</v>
      </c>
      <c r="K45" s="87"/>
      <c r="L45" s="37" t="s">
        <v>49</v>
      </c>
      <c r="M45" s="56">
        <f>SUM(H45,J47,H48)</f>
        <v>66</v>
      </c>
      <c r="N45" s="56" t="s">
        <v>8</v>
      </c>
      <c r="O45" s="56">
        <f>SUM(J45,H47,J48)</f>
        <v>32</v>
      </c>
      <c r="P45" s="56">
        <f t="shared" ref="P45:P47" si="12">M45-O45</f>
        <v>34</v>
      </c>
      <c r="Q45" s="56">
        <f>SUM(E45,G47,E48)</f>
        <v>6</v>
      </c>
      <c r="R45" s="56">
        <f t="shared" ref="R45:R47" si="13">Q45+(P45/100)</f>
        <v>6.34</v>
      </c>
      <c r="S45" s="56">
        <f t="shared" ref="S45:S47" si="14">RANK(R45,$R$44:$R$47,0)</f>
        <v>1</v>
      </c>
      <c r="T45" s="51"/>
      <c r="U45" s="51"/>
      <c r="V45" s="51" t="s">
        <v>167</v>
      </c>
      <c r="W45" s="193" t="str">
        <f>L78</f>
        <v>Pinkasová Alena</v>
      </c>
      <c r="X45" s="193"/>
      <c r="Y45" s="182"/>
      <c r="Z45" s="183"/>
      <c r="AA45" s="182"/>
      <c r="AB45" s="189"/>
      <c r="AC45" s="20"/>
      <c r="AD45" s="20"/>
      <c r="AF45" s="85"/>
    </row>
    <row r="46" spans="1:32" x14ac:dyDescent="0.25">
      <c r="A46" s="39">
        <v>134</v>
      </c>
      <c r="B46" s="15" t="str">
        <f>L47</f>
        <v>Čutová Michaela</v>
      </c>
      <c r="C46" s="89" t="s">
        <v>6</v>
      </c>
      <c r="D46" s="15" t="str">
        <f>L46</f>
        <v>Slavíčková Kateřina</v>
      </c>
      <c r="E46" s="56">
        <v>2</v>
      </c>
      <c r="F46" s="56" t="s">
        <v>8</v>
      </c>
      <c r="G46" s="56">
        <v>0</v>
      </c>
      <c r="H46" s="56">
        <v>22</v>
      </c>
      <c r="I46" s="56" t="s">
        <v>8</v>
      </c>
      <c r="J46" s="56">
        <v>4</v>
      </c>
      <c r="K46" s="87"/>
      <c r="L46" s="37" t="s">
        <v>53</v>
      </c>
      <c r="M46" s="56">
        <f>SUM(J45,J46,H49)</f>
        <v>21</v>
      </c>
      <c r="N46" s="56" t="s">
        <v>8</v>
      </c>
      <c r="O46" s="56">
        <f>SUM(H45,H46,J49)</f>
        <v>66</v>
      </c>
      <c r="P46" s="56">
        <f t="shared" si="12"/>
        <v>-45</v>
      </c>
      <c r="Q46" s="56">
        <f>SUM(G45,G46,E49)</f>
        <v>0</v>
      </c>
      <c r="R46" s="56">
        <f t="shared" si="13"/>
        <v>-0.45</v>
      </c>
      <c r="S46" s="56">
        <f t="shared" si="14"/>
        <v>4</v>
      </c>
      <c r="T46" s="51"/>
      <c r="U46" s="51"/>
      <c r="V46" s="51"/>
      <c r="W46" s="191"/>
      <c r="X46" s="194"/>
      <c r="Y46" s="181" t="str">
        <f>W45</f>
        <v>Pinkasová Alena</v>
      </c>
      <c r="Z46" s="190"/>
      <c r="AA46" s="182"/>
      <c r="AB46" s="182"/>
      <c r="AC46" s="20"/>
      <c r="AD46" s="20"/>
      <c r="AF46" s="85"/>
    </row>
    <row r="47" spans="1:32" x14ac:dyDescent="0.25">
      <c r="A47" s="39">
        <v>135</v>
      </c>
      <c r="B47" s="15" t="str">
        <f>L44</f>
        <v>Sommerová Lucie</v>
      </c>
      <c r="C47" s="89" t="s">
        <v>6</v>
      </c>
      <c r="D47" s="15" t="str">
        <f>L45</f>
        <v>Jiráková Tereza</v>
      </c>
      <c r="E47" s="56">
        <v>0</v>
      </c>
      <c r="F47" s="56" t="s">
        <v>8</v>
      </c>
      <c r="G47" s="56">
        <v>2</v>
      </c>
      <c r="H47" s="56">
        <v>17</v>
      </c>
      <c r="I47" s="56" t="s">
        <v>8</v>
      </c>
      <c r="J47" s="56">
        <v>22</v>
      </c>
      <c r="K47" s="87"/>
      <c r="L47" s="37" t="s">
        <v>224</v>
      </c>
      <c r="M47" s="56">
        <f>SUM(J44,H46,J48)</f>
        <v>42</v>
      </c>
      <c r="N47" s="56" t="s">
        <v>8</v>
      </c>
      <c r="O47" s="56">
        <f>SUM(H44,J46,H48)</f>
        <v>48</v>
      </c>
      <c r="P47" s="56">
        <f t="shared" si="12"/>
        <v>-6</v>
      </c>
      <c r="Q47" s="56">
        <f>SUM(G44,E46,G48)</f>
        <v>2</v>
      </c>
      <c r="R47" s="56">
        <f t="shared" si="13"/>
        <v>1.94</v>
      </c>
      <c r="S47" s="56">
        <f t="shared" si="14"/>
        <v>3</v>
      </c>
      <c r="T47" s="51"/>
      <c r="U47" s="51"/>
      <c r="V47" s="51" t="s">
        <v>177</v>
      </c>
      <c r="W47" s="193" t="str">
        <f>L64</f>
        <v>Kropáčová Petra</v>
      </c>
      <c r="X47" s="195"/>
      <c r="Y47" s="191"/>
      <c r="Z47" s="191"/>
      <c r="AA47" s="191"/>
      <c r="AB47" s="191"/>
      <c r="AF47" s="85"/>
    </row>
    <row r="48" spans="1:32" x14ac:dyDescent="0.25">
      <c r="A48" s="39">
        <v>209</v>
      </c>
      <c r="B48" s="15" t="str">
        <f>L45</f>
        <v>Jiráková Tereza</v>
      </c>
      <c r="C48" s="89" t="s">
        <v>6</v>
      </c>
      <c r="D48" s="15" t="str">
        <f>L47</f>
        <v>Čutová Michaela</v>
      </c>
      <c r="E48" s="56">
        <v>2</v>
      </c>
      <c r="F48" s="56" t="s">
        <v>8</v>
      </c>
      <c r="G48" s="56">
        <v>0</v>
      </c>
      <c r="H48" s="56">
        <v>22</v>
      </c>
      <c r="I48" s="56" t="s">
        <v>8</v>
      </c>
      <c r="J48" s="56">
        <v>8</v>
      </c>
      <c r="K48" s="87"/>
      <c r="L48" s="88"/>
      <c r="M48" s="80">
        <f>SUM(M44:M47)</f>
        <v>190</v>
      </c>
      <c r="N48" s="81">
        <f>M48-O48</f>
        <v>0</v>
      </c>
      <c r="O48" s="80">
        <f>SUM(O44:O47)</f>
        <v>190</v>
      </c>
      <c r="P48" s="86"/>
      <c r="Q48" s="86"/>
      <c r="R48" s="86"/>
      <c r="S48" s="86"/>
      <c r="T48" s="86"/>
      <c r="U48" s="86"/>
      <c r="V48" s="86"/>
      <c r="X48" s="41"/>
      <c r="AF48" s="85"/>
    </row>
    <row r="49" spans="1:34" x14ac:dyDescent="0.25">
      <c r="A49" s="39">
        <v>210</v>
      </c>
      <c r="B49" s="15" t="str">
        <f>L46</f>
        <v>Slavíčková Kateřina</v>
      </c>
      <c r="C49" s="89" t="s">
        <v>6</v>
      </c>
      <c r="D49" s="15" t="str">
        <f>L44</f>
        <v>Sommerová Lucie</v>
      </c>
      <c r="E49" s="56">
        <v>0</v>
      </c>
      <c r="F49" s="56" t="s">
        <v>8</v>
      </c>
      <c r="G49" s="56">
        <v>2</v>
      </c>
      <c r="H49" s="56">
        <v>10</v>
      </c>
      <c r="I49" s="56" t="s">
        <v>8</v>
      </c>
      <c r="J49" s="56">
        <v>22</v>
      </c>
      <c r="K49" s="87"/>
      <c r="L49" s="88"/>
      <c r="M49" s="86"/>
      <c r="N49" s="86"/>
      <c r="O49" s="86"/>
      <c r="P49" s="86"/>
      <c r="Q49" s="86"/>
      <c r="R49" s="86"/>
      <c r="S49" s="86"/>
      <c r="T49" s="86"/>
      <c r="U49" s="86"/>
      <c r="V49" s="171" t="str">
        <f>W52</f>
        <v>Šoljaková Eliška</v>
      </c>
      <c r="W49" s="171"/>
      <c r="X49" s="41"/>
      <c r="Y49" s="41"/>
      <c r="AD49" s="159" t="str">
        <f>AC62</f>
        <v>Kočová Zuzana</v>
      </c>
      <c r="AE49" s="159"/>
      <c r="AF49" s="85"/>
      <c r="AG49" s="160" t="str">
        <f>AE25</f>
        <v>Klímová Adéla</v>
      </c>
      <c r="AH49" s="159"/>
    </row>
    <row r="50" spans="1:34" x14ac:dyDescent="0.25">
      <c r="B50" s="15"/>
      <c r="C50" s="89"/>
      <c r="D50" s="15"/>
      <c r="E50" s="56"/>
      <c r="F50" s="56"/>
      <c r="G50" s="56"/>
      <c r="H50" s="56"/>
      <c r="I50" s="56"/>
      <c r="J50" s="56"/>
      <c r="K50" s="87"/>
      <c r="L50" s="88"/>
      <c r="M50" s="86"/>
      <c r="N50" s="86"/>
      <c r="O50" s="86"/>
      <c r="P50" s="86"/>
      <c r="Q50" s="86"/>
      <c r="R50" s="86"/>
      <c r="S50" s="86"/>
      <c r="T50" s="86"/>
      <c r="U50" s="86"/>
      <c r="V50" s="167" t="s">
        <v>174</v>
      </c>
      <c r="W50" s="167"/>
      <c r="X50" s="39"/>
      <c r="Y50" s="41"/>
      <c r="AD50" s="146" t="s">
        <v>23</v>
      </c>
      <c r="AE50" s="146"/>
      <c r="AF50" s="85"/>
      <c r="AG50" s="147" t="s">
        <v>20</v>
      </c>
      <c r="AH50" s="146"/>
    </row>
    <row r="51" spans="1:34" x14ac:dyDescent="0.25">
      <c r="B51" s="15"/>
      <c r="C51" s="89"/>
      <c r="D51" s="15"/>
      <c r="E51" s="56"/>
      <c r="F51" s="56"/>
      <c r="G51" s="56"/>
      <c r="H51" s="56"/>
      <c r="I51" s="56"/>
      <c r="J51" s="56"/>
      <c r="K51" s="87"/>
      <c r="L51" s="88"/>
      <c r="M51" s="86"/>
      <c r="N51" s="86"/>
      <c r="O51" s="86"/>
      <c r="P51" s="86"/>
      <c r="Q51" s="86"/>
      <c r="R51" s="86"/>
      <c r="S51" s="86"/>
      <c r="T51" s="86"/>
      <c r="U51" s="86"/>
      <c r="V51" s="86"/>
      <c r="X51" s="41"/>
      <c r="AF51" s="85"/>
    </row>
    <row r="52" spans="1:34" x14ac:dyDescent="0.25">
      <c r="B52" s="15"/>
      <c r="C52" s="89"/>
      <c r="D52" s="15"/>
      <c r="E52" s="56"/>
      <c r="F52" s="56"/>
      <c r="G52" s="56"/>
      <c r="H52" s="56"/>
      <c r="I52" s="56"/>
      <c r="J52" s="56"/>
      <c r="K52" s="87"/>
      <c r="L52" s="65" t="s">
        <v>157</v>
      </c>
      <c r="M52" s="167"/>
      <c r="N52" s="167"/>
      <c r="O52" s="167"/>
      <c r="P52" s="86"/>
      <c r="Q52" s="86"/>
      <c r="R52" s="86"/>
      <c r="S52" s="86"/>
      <c r="T52" s="86"/>
      <c r="U52" s="86"/>
      <c r="V52" s="86" t="s">
        <v>171</v>
      </c>
      <c r="W52" s="169" t="str">
        <f>L77</f>
        <v>Šoljaková Eliška</v>
      </c>
      <c r="X52" s="169"/>
      <c r="AF52" s="85"/>
    </row>
    <row r="53" spans="1:34" x14ac:dyDescent="0.25">
      <c r="B53" s="15"/>
      <c r="C53" s="89"/>
      <c r="D53" s="15"/>
      <c r="E53" s="56"/>
      <c r="F53" s="56"/>
      <c r="G53" s="56"/>
      <c r="H53" s="56"/>
      <c r="I53" s="56"/>
      <c r="J53" s="56"/>
      <c r="K53" s="87"/>
      <c r="L53" s="56" t="s">
        <v>9</v>
      </c>
      <c r="M53" s="168" t="s">
        <v>10</v>
      </c>
      <c r="N53" s="168"/>
      <c r="O53" s="168"/>
      <c r="P53" s="91" t="s">
        <v>11</v>
      </c>
      <c r="Q53" s="56" t="s">
        <v>12</v>
      </c>
      <c r="R53" s="56" t="s">
        <v>13</v>
      </c>
      <c r="S53" s="56" t="s">
        <v>4</v>
      </c>
      <c r="T53" s="51"/>
      <c r="U53" s="51"/>
      <c r="V53" s="51"/>
      <c r="X53" s="110"/>
      <c r="Y53" s="140" t="str">
        <f>W54</f>
        <v>Pavlišová Klára</v>
      </c>
      <c r="Z53" s="140"/>
      <c r="AA53" s="23"/>
      <c r="AB53" s="23"/>
      <c r="AC53" s="20"/>
      <c r="AD53" s="20"/>
      <c r="AF53" s="85"/>
    </row>
    <row r="54" spans="1:34" x14ac:dyDescent="0.25">
      <c r="A54" s="39">
        <v>61</v>
      </c>
      <c r="B54" s="15" t="str">
        <f>L54</f>
        <v>Klímová Adéla</v>
      </c>
      <c r="C54" s="89" t="s">
        <v>6</v>
      </c>
      <c r="D54" s="15" t="str">
        <f>L57</f>
        <v>Pondělíková Veronika</v>
      </c>
      <c r="E54" s="56">
        <v>2</v>
      </c>
      <c r="F54" s="56" t="s">
        <v>8</v>
      </c>
      <c r="G54" s="56">
        <v>0</v>
      </c>
      <c r="H54" s="56">
        <v>22</v>
      </c>
      <c r="I54" s="56" t="s">
        <v>8</v>
      </c>
      <c r="J54" s="56">
        <v>4</v>
      </c>
      <c r="K54" s="87"/>
      <c r="L54" s="37" t="s">
        <v>208</v>
      </c>
      <c r="M54" s="56">
        <f>SUM(H54,H57,J59)</f>
        <v>66</v>
      </c>
      <c r="N54" s="86" t="s">
        <v>8</v>
      </c>
      <c r="O54" s="56">
        <f>SUM(J54,J57,H59)</f>
        <v>16</v>
      </c>
      <c r="P54" s="56">
        <f>M54-O54</f>
        <v>50</v>
      </c>
      <c r="Q54" s="56">
        <f>SUM(E54,E57,G59)</f>
        <v>6</v>
      </c>
      <c r="R54" s="56">
        <f>Q54+(P54/100)</f>
        <v>6.5</v>
      </c>
      <c r="S54" s="56">
        <f>RANK(R54,$R$54:$R$57,0)</f>
        <v>1</v>
      </c>
      <c r="T54" s="51"/>
      <c r="U54" s="51"/>
      <c r="V54" s="51" t="s">
        <v>152</v>
      </c>
      <c r="W54" s="169" t="str">
        <f>L66</f>
        <v>Pavlišová Klára</v>
      </c>
      <c r="X54" s="170"/>
      <c r="Y54" s="23"/>
      <c r="Z54" s="22"/>
      <c r="AA54" s="23"/>
      <c r="AB54" s="23"/>
      <c r="AC54" s="20"/>
      <c r="AD54" s="20"/>
      <c r="AF54" s="85"/>
    </row>
    <row r="55" spans="1:34" x14ac:dyDescent="0.25">
      <c r="A55" s="39">
        <v>62</v>
      </c>
      <c r="B55" s="15" t="str">
        <f>L55</f>
        <v>Slabá Natálie</v>
      </c>
      <c r="C55" s="89" t="s">
        <v>6</v>
      </c>
      <c r="D55" s="15" t="str">
        <f>L56</f>
        <v>Pazderová Veronika</v>
      </c>
      <c r="E55" s="56">
        <v>2</v>
      </c>
      <c r="F55" s="56" t="s">
        <v>8</v>
      </c>
      <c r="G55" s="56">
        <v>0</v>
      </c>
      <c r="H55" s="56">
        <v>22</v>
      </c>
      <c r="I55" s="56" t="s">
        <v>8</v>
      </c>
      <c r="J55" s="56">
        <v>2</v>
      </c>
      <c r="K55" s="87"/>
      <c r="L55" s="37" t="s">
        <v>214</v>
      </c>
      <c r="M55" s="56">
        <f>SUM(H55,J57,H58)</f>
        <v>53</v>
      </c>
      <c r="N55" s="56" t="s">
        <v>8</v>
      </c>
      <c r="O55" s="56">
        <f>SUM(J55,H57,J58)</f>
        <v>31</v>
      </c>
      <c r="P55" s="56">
        <f t="shared" ref="P55:P57" si="15">M55-O55</f>
        <v>22</v>
      </c>
      <c r="Q55" s="56">
        <f>SUM(E55,G57,E58)</f>
        <v>4</v>
      </c>
      <c r="R55" s="56">
        <f t="shared" ref="R55:R57" si="16">Q55+(P55/100)</f>
        <v>4.22</v>
      </c>
      <c r="S55" s="56">
        <f>RANK(R55,$R$54:$R$57,0)</f>
        <v>2</v>
      </c>
      <c r="T55" s="51"/>
      <c r="U55" s="51"/>
      <c r="V55" s="51"/>
      <c r="X55" s="41"/>
      <c r="Y55" s="23"/>
      <c r="Z55" s="24"/>
      <c r="AA55" s="23"/>
      <c r="AB55" s="23"/>
      <c r="AC55" s="20"/>
      <c r="AD55" s="20"/>
      <c r="AF55" s="85"/>
    </row>
    <row r="56" spans="1:34" x14ac:dyDescent="0.25">
      <c r="A56" s="39">
        <v>136</v>
      </c>
      <c r="B56" s="15" t="str">
        <f>L57</f>
        <v>Pondělíková Veronika</v>
      </c>
      <c r="C56" s="89" t="s">
        <v>6</v>
      </c>
      <c r="D56" s="15" t="str">
        <f>L56</f>
        <v>Pazderová Veronika</v>
      </c>
      <c r="E56" s="56">
        <v>2</v>
      </c>
      <c r="F56" s="56" t="s">
        <v>8</v>
      </c>
      <c r="G56" s="56">
        <v>0</v>
      </c>
      <c r="H56" s="56">
        <v>22</v>
      </c>
      <c r="I56" s="56" t="s">
        <v>8</v>
      </c>
      <c r="J56" s="56">
        <v>13</v>
      </c>
      <c r="K56" s="87"/>
      <c r="L56" s="37" t="s">
        <v>46</v>
      </c>
      <c r="M56" s="56">
        <f>SUM(J55,J56,H59)</f>
        <v>18</v>
      </c>
      <c r="N56" s="56" t="s">
        <v>8</v>
      </c>
      <c r="O56" s="56">
        <f>SUM(H55,H56,J59)</f>
        <v>66</v>
      </c>
      <c r="P56" s="56">
        <f t="shared" si="15"/>
        <v>-48</v>
      </c>
      <c r="Q56" s="56">
        <f>SUM(G55,G56,E59)</f>
        <v>0</v>
      </c>
      <c r="R56" s="56">
        <f t="shared" si="16"/>
        <v>-0.48</v>
      </c>
      <c r="S56" s="56">
        <f t="shared" ref="S56:S57" si="17">RANK(R56,$R$54:$R$57,0)</f>
        <v>4</v>
      </c>
      <c r="T56" s="51"/>
      <c r="U56" s="51"/>
      <c r="V56" s="51"/>
      <c r="X56" s="41"/>
      <c r="Y56" s="23"/>
      <c r="Z56" s="24"/>
      <c r="AA56" s="162" t="str">
        <f>Y59</f>
        <v>Kočová Zuzana</v>
      </c>
      <c r="AB56" s="114"/>
      <c r="AC56" s="20"/>
      <c r="AD56" s="20"/>
      <c r="AF56" s="85"/>
    </row>
    <row r="57" spans="1:34" x14ac:dyDescent="0.25">
      <c r="A57" s="39">
        <v>137</v>
      </c>
      <c r="B57" s="15" t="str">
        <f>L54</f>
        <v>Klímová Adéla</v>
      </c>
      <c r="C57" s="89" t="s">
        <v>6</v>
      </c>
      <c r="D57" s="15" t="str">
        <f>L55</f>
        <v>Slabá Natálie</v>
      </c>
      <c r="E57" s="56">
        <v>2</v>
      </c>
      <c r="F57" s="56" t="s">
        <v>8</v>
      </c>
      <c r="G57" s="56">
        <v>0</v>
      </c>
      <c r="H57" s="56">
        <v>22</v>
      </c>
      <c r="I57" s="56" t="s">
        <v>8</v>
      </c>
      <c r="J57" s="56">
        <v>9</v>
      </c>
      <c r="K57" s="87"/>
      <c r="L57" s="37" t="s">
        <v>225</v>
      </c>
      <c r="M57" s="56">
        <f>SUM(J54,H56,J58)</f>
        <v>33</v>
      </c>
      <c r="N57" s="56" t="s">
        <v>8</v>
      </c>
      <c r="O57" s="56">
        <f>SUM(H54,J56,H58)</f>
        <v>57</v>
      </c>
      <c r="P57" s="56">
        <f t="shared" si="15"/>
        <v>-24</v>
      </c>
      <c r="Q57" s="56">
        <f>SUM(G54,E56,G58)</f>
        <v>2</v>
      </c>
      <c r="R57" s="56">
        <f t="shared" si="16"/>
        <v>1.76</v>
      </c>
      <c r="S57" s="56">
        <f t="shared" si="17"/>
        <v>3</v>
      </c>
      <c r="T57" s="51"/>
      <c r="U57" s="51"/>
      <c r="V57" s="51"/>
      <c r="X57" s="41"/>
      <c r="Y57" s="23"/>
      <c r="Z57" s="24"/>
      <c r="AA57" s="21"/>
      <c r="AB57" s="22"/>
      <c r="AC57" s="20"/>
      <c r="AD57" s="20"/>
      <c r="AF57" s="85"/>
    </row>
    <row r="58" spans="1:34" x14ac:dyDescent="0.25">
      <c r="A58" s="39">
        <v>211</v>
      </c>
      <c r="B58" s="15" t="str">
        <f>L55</f>
        <v>Slabá Natálie</v>
      </c>
      <c r="C58" s="89" t="s">
        <v>6</v>
      </c>
      <c r="D58" s="15" t="str">
        <f>L57</f>
        <v>Pondělíková Veronika</v>
      </c>
      <c r="E58" s="56">
        <v>2</v>
      </c>
      <c r="F58" s="56" t="s">
        <v>8</v>
      </c>
      <c r="G58" s="56">
        <v>0</v>
      </c>
      <c r="H58" s="56">
        <v>22</v>
      </c>
      <c r="I58" s="56" t="s">
        <v>8</v>
      </c>
      <c r="J58" s="56">
        <v>7</v>
      </c>
      <c r="K58" s="87"/>
      <c r="L58" s="88"/>
      <c r="M58" s="80">
        <f>SUM(M54:M57)</f>
        <v>170</v>
      </c>
      <c r="N58" s="81">
        <f>M58-O58</f>
        <v>0</v>
      </c>
      <c r="O58" s="80">
        <f>SUM(O54:O57)</f>
        <v>170</v>
      </c>
      <c r="P58" s="86"/>
      <c r="Q58" s="86"/>
      <c r="R58" s="86"/>
      <c r="S58" s="86"/>
      <c r="T58" s="86"/>
      <c r="U58" s="86"/>
      <c r="V58" s="86"/>
      <c r="X58" s="41"/>
      <c r="Y58" s="23"/>
      <c r="Z58" s="24"/>
      <c r="AA58" s="23"/>
      <c r="AB58" s="24"/>
      <c r="AC58" s="20"/>
      <c r="AD58" s="20"/>
      <c r="AF58" s="85"/>
    </row>
    <row r="59" spans="1:34" x14ac:dyDescent="0.25">
      <c r="A59" s="39">
        <v>212</v>
      </c>
      <c r="B59" s="15" t="str">
        <f>L56</f>
        <v>Pazderová Veronika</v>
      </c>
      <c r="C59" s="89" t="s">
        <v>6</v>
      </c>
      <c r="D59" s="15" t="str">
        <f>L54</f>
        <v>Klímová Adéla</v>
      </c>
      <c r="E59" s="56">
        <v>0</v>
      </c>
      <c r="F59" s="56" t="s">
        <v>8</v>
      </c>
      <c r="G59" s="56">
        <v>2</v>
      </c>
      <c r="H59" s="56">
        <v>3</v>
      </c>
      <c r="I59" s="56" t="s">
        <v>8</v>
      </c>
      <c r="J59" s="56">
        <v>22</v>
      </c>
      <c r="K59" s="87"/>
      <c r="L59" s="88"/>
      <c r="M59" s="86"/>
      <c r="N59" s="86"/>
      <c r="O59" s="86"/>
      <c r="P59" s="86"/>
      <c r="Q59" s="86"/>
      <c r="R59" s="86"/>
      <c r="S59" s="86"/>
      <c r="T59" s="86"/>
      <c r="U59" s="86"/>
      <c r="V59" s="86"/>
      <c r="X59" s="41" t="s">
        <v>62</v>
      </c>
      <c r="Y59" s="140" t="str">
        <f>L24</f>
        <v>Kočová Zuzana</v>
      </c>
      <c r="Z59" s="143"/>
      <c r="AA59" s="23"/>
      <c r="AB59" s="24"/>
      <c r="AC59" s="20"/>
      <c r="AD59" s="20"/>
      <c r="AF59" s="85"/>
    </row>
    <row r="60" spans="1:34" x14ac:dyDescent="0.25">
      <c r="B60" s="15"/>
      <c r="C60" s="89"/>
      <c r="D60" s="15"/>
      <c r="E60" s="56"/>
      <c r="F60" s="56"/>
      <c r="G60" s="56"/>
      <c r="H60" s="56"/>
      <c r="I60" s="56"/>
      <c r="J60" s="56"/>
      <c r="K60" s="94"/>
      <c r="L60" s="65" t="s">
        <v>161</v>
      </c>
      <c r="M60" s="51"/>
      <c r="N60" s="51"/>
      <c r="O60" s="51"/>
      <c r="P60" s="51"/>
      <c r="Q60" s="51"/>
      <c r="R60" s="51"/>
      <c r="S60" s="51"/>
      <c r="T60" s="51"/>
      <c r="U60" s="51"/>
      <c r="V60" s="51"/>
      <c r="X60" s="41"/>
      <c r="Y60" s="23"/>
      <c r="Z60" s="45"/>
      <c r="AA60" s="28"/>
      <c r="AB60" s="24"/>
      <c r="AC60" s="20"/>
      <c r="AD60" s="20"/>
      <c r="AF60" s="85"/>
    </row>
    <row r="61" spans="1:34" x14ac:dyDescent="0.25">
      <c r="B61" s="57"/>
      <c r="C61" s="58" t="s">
        <v>6</v>
      </c>
      <c r="D61" s="57"/>
      <c r="E61" s="55"/>
      <c r="F61" s="55"/>
      <c r="G61" s="55"/>
      <c r="H61" s="55"/>
      <c r="I61" s="55"/>
      <c r="J61" s="55"/>
      <c r="K61" s="63"/>
      <c r="L61" s="55" t="s">
        <v>9</v>
      </c>
      <c r="M61" s="136" t="s">
        <v>10</v>
      </c>
      <c r="N61" s="136"/>
      <c r="O61" s="136"/>
      <c r="P61" s="62" t="s">
        <v>11</v>
      </c>
      <c r="Q61" s="55" t="s">
        <v>12</v>
      </c>
      <c r="R61" s="55" t="s">
        <v>13</v>
      </c>
      <c r="S61" s="55" t="s">
        <v>4</v>
      </c>
      <c r="T61" s="51"/>
      <c r="U61" s="51"/>
      <c r="V61" s="51"/>
      <c r="X61" s="41"/>
      <c r="Y61" s="23"/>
      <c r="Z61" s="28"/>
      <c r="AA61" s="28"/>
      <c r="AB61" s="24"/>
      <c r="AC61" s="20"/>
      <c r="AD61" s="20"/>
      <c r="AF61" s="85"/>
    </row>
    <row r="62" spans="1:34" x14ac:dyDescent="0.25">
      <c r="A62" s="39">
        <v>5</v>
      </c>
      <c r="B62" s="57" t="str">
        <f>L62</f>
        <v>Hrdinová Zuzana</v>
      </c>
      <c r="C62" s="58" t="s">
        <v>6</v>
      </c>
      <c r="D62" s="57" t="str">
        <f>L66</f>
        <v>Pavlišová Klára</v>
      </c>
      <c r="E62" s="55">
        <v>1</v>
      </c>
      <c r="F62" s="55" t="s">
        <v>8</v>
      </c>
      <c r="G62" s="56">
        <v>1</v>
      </c>
      <c r="H62" s="55">
        <v>20</v>
      </c>
      <c r="I62" s="55" t="s">
        <v>8</v>
      </c>
      <c r="J62" s="55">
        <v>19</v>
      </c>
      <c r="K62" s="38"/>
      <c r="L62" s="37" t="s">
        <v>209</v>
      </c>
      <c r="M62" s="58">
        <f>SUM(H62,H65,H67,H70)</f>
        <v>86</v>
      </c>
      <c r="N62" s="44" t="s">
        <v>8</v>
      </c>
      <c r="O62" s="58">
        <f>SUM(J62,J65,J67,J70)</f>
        <v>52</v>
      </c>
      <c r="P62" s="58">
        <f>M62-O62</f>
        <v>34</v>
      </c>
      <c r="Q62" s="58">
        <f>SUM(E62,E65,E67,E70)</f>
        <v>7</v>
      </c>
      <c r="R62" s="58">
        <f>Q62+(P62/100)</f>
        <v>7.34</v>
      </c>
      <c r="S62" s="58">
        <f>RANK(R62,$R$62:$R$66,0)</f>
        <v>1</v>
      </c>
      <c r="T62" s="51"/>
      <c r="U62" s="51"/>
      <c r="V62" s="51"/>
      <c r="X62" s="159" t="str">
        <f>Y53</f>
        <v>Pavlišová Klára</v>
      </c>
      <c r="Y62" s="159"/>
      <c r="Z62" s="131"/>
      <c r="AA62" s="131"/>
      <c r="AB62" s="24"/>
      <c r="AC62" s="162" t="str">
        <f>AA56</f>
        <v>Kočová Zuzana</v>
      </c>
      <c r="AD62" s="114"/>
      <c r="AF62" s="85"/>
    </row>
    <row r="63" spans="1:34" x14ac:dyDescent="0.25">
      <c r="A63" s="39">
        <v>6</v>
      </c>
      <c r="B63" s="57" t="str">
        <f>L63</f>
        <v>Weinmannová Julie</v>
      </c>
      <c r="C63" s="58" t="s">
        <v>6</v>
      </c>
      <c r="D63" s="57" t="str">
        <f>L65</f>
        <v>Muzikářová Anna</v>
      </c>
      <c r="E63" s="55">
        <v>1</v>
      </c>
      <c r="F63" s="55" t="s">
        <v>8</v>
      </c>
      <c r="G63" s="55">
        <v>1</v>
      </c>
      <c r="H63" s="55">
        <v>21</v>
      </c>
      <c r="I63" s="55" t="s">
        <v>8</v>
      </c>
      <c r="J63" s="55">
        <v>17</v>
      </c>
      <c r="K63" s="38"/>
      <c r="L63" s="37" t="s">
        <v>212</v>
      </c>
      <c r="M63" s="58">
        <f>SUM(H63,H66,H68,J70)</f>
        <v>60</v>
      </c>
      <c r="N63" s="58" t="s">
        <v>8</v>
      </c>
      <c r="O63" s="58">
        <f>SUM(J63,J66,H70,J68)</f>
        <v>83</v>
      </c>
      <c r="P63" s="58">
        <f>M63-O63</f>
        <v>-23</v>
      </c>
      <c r="Q63" s="58">
        <f>SUM(E63,E66,E68,G70)</f>
        <v>1</v>
      </c>
      <c r="R63" s="58">
        <f>Q63+(P63/100)</f>
        <v>0.77</v>
      </c>
      <c r="S63" s="58">
        <f t="shared" ref="S63:S66" si="18">RANK(R63,$R$62:$R$66,0)</f>
        <v>4</v>
      </c>
      <c r="T63" s="51"/>
      <c r="U63" s="51"/>
      <c r="V63" s="51"/>
      <c r="X63" s="132" t="s">
        <v>150</v>
      </c>
      <c r="Y63" s="132"/>
      <c r="Z63" s="117"/>
      <c r="AA63" s="117"/>
      <c r="AB63" s="24"/>
      <c r="AC63" s="118"/>
      <c r="AD63" s="152"/>
      <c r="AF63" s="85"/>
    </row>
    <row r="64" spans="1:34" x14ac:dyDescent="0.25">
      <c r="A64" s="39">
        <v>63</v>
      </c>
      <c r="B64" s="57" t="str">
        <f>L64</f>
        <v>Kropáčová Petra</v>
      </c>
      <c r="C64" s="58" t="s">
        <v>6</v>
      </c>
      <c r="D64" s="57" t="str">
        <f>L66</f>
        <v>Pavlišová Klára</v>
      </c>
      <c r="E64" s="55">
        <v>1</v>
      </c>
      <c r="F64" s="55" t="s">
        <v>8</v>
      </c>
      <c r="G64" s="55">
        <v>1</v>
      </c>
      <c r="H64" s="55">
        <v>19</v>
      </c>
      <c r="I64" s="55" t="s">
        <v>8</v>
      </c>
      <c r="J64" s="55">
        <v>21</v>
      </c>
      <c r="K64" s="38"/>
      <c r="L64" s="37" t="s">
        <v>58</v>
      </c>
      <c r="M64" s="58">
        <f>SUM(H71,H64,J67,J68)</f>
        <v>80</v>
      </c>
      <c r="N64" s="58" t="s">
        <v>8</v>
      </c>
      <c r="O64" s="58">
        <f>SUM(J64,J71,H68,H67)</f>
        <v>76</v>
      </c>
      <c r="P64" s="58">
        <f>M64-O64</f>
        <v>4</v>
      </c>
      <c r="Q64" s="58">
        <f>SUM(E64,E71,G68,G67)</f>
        <v>5</v>
      </c>
      <c r="R64" s="58">
        <f>Q64+(P64/100)</f>
        <v>5.04</v>
      </c>
      <c r="S64" s="58">
        <f t="shared" si="18"/>
        <v>3</v>
      </c>
      <c r="T64" s="51"/>
      <c r="U64" s="51"/>
      <c r="V64" s="51"/>
      <c r="X64" s="41"/>
      <c r="Y64" s="23"/>
      <c r="Z64" s="23"/>
      <c r="AA64" s="23"/>
      <c r="AB64" s="24"/>
      <c r="AC64" s="32"/>
      <c r="AD64" s="84"/>
      <c r="AF64" s="85"/>
    </row>
    <row r="65" spans="1:32" x14ac:dyDescent="0.25">
      <c r="A65" s="39">
        <v>64</v>
      </c>
      <c r="B65" s="57" t="str">
        <f>L62</f>
        <v>Hrdinová Zuzana</v>
      </c>
      <c r="C65" s="58" t="s">
        <v>6</v>
      </c>
      <c r="D65" s="57" t="str">
        <f>L65</f>
        <v>Muzikářová Anna</v>
      </c>
      <c r="E65" s="55">
        <v>2</v>
      </c>
      <c r="F65" s="55" t="s">
        <v>8</v>
      </c>
      <c r="G65" s="55">
        <v>0</v>
      </c>
      <c r="H65" s="55">
        <v>22</v>
      </c>
      <c r="I65" s="55" t="s">
        <v>8</v>
      </c>
      <c r="J65" s="55">
        <v>8</v>
      </c>
      <c r="K65" s="38"/>
      <c r="L65" s="37" t="s">
        <v>220</v>
      </c>
      <c r="M65" s="58">
        <f>SUM(H69,J63,J65,J71)</f>
        <v>57</v>
      </c>
      <c r="N65" s="58" t="s">
        <v>8</v>
      </c>
      <c r="O65" s="58">
        <f>SUM(H63,H65,H71,J69)</f>
        <v>87</v>
      </c>
      <c r="P65" s="58">
        <f>M65-O65</f>
        <v>-30</v>
      </c>
      <c r="Q65" s="58">
        <f>SUM(E69,G63,G65,G71)</f>
        <v>1</v>
      </c>
      <c r="R65" s="58">
        <f>Q65+(P65/100)</f>
        <v>0.7</v>
      </c>
      <c r="S65" s="58">
        <f t="shared" si="18"/>
        <v>5</v>
      </c>
      <c r="T65" s="51"/>
      <c r="U65" s="51"/>
      <c r="V65" s="51"/>
      <c r="X65" s="41" t="s">
        <v>155</v>
      </c>
      <c r="Y65" s="140" t="str">
        <f>L55</f>
        <v>Slabá Natálie</v>
      </c>
      <c r="Z65" s="140"/>
      <c r="AA65" s="23"/>
      <c r="AB65" s="24"/>
      <c r="AC65" s="32"/>
      <c r="AD65" s="84"/>
      <c r="AF65" s="85"/>
    </row>
    <row r="66" spans="1:32" x14ac:dyDescent="0.25">
      <c r="A66" s="39">
        <v>138</v>
      </c>
      <c r="B66" s="57" t="str">
        <f>L63</f>
        <v>Weinmannová Julie</v>
      </c>
      <c r="C66" s="58" t="s">
        <v>6</v>
      </c>
      <c r="D66" s="57" t="str">
        <f>L66</f>
        <v>Pavlišová Klára</v>
      </c>
      <c r="E66" s="55">
        <v>0</v>
      </c>
      <c r="F66" s="55" t="s">
        <v>8</v>
      </c>
      <c r="G66" s="55">
        <v>2</v>
      </c>
      <c r="H66" s="55">
        <v>14</v>
      </c>
      <c r="I66" s="55" t="s">
        <v>8</v>
      </c>
      <c r="J66" s="55">
        <v>22</v>
      </c>
      <c r="K66" s="38"/>
      <c r="L66" s="37" t="s">
        <v>226</v>
      </c>
      <c r="M66" s="58">
        <f>SUM(J62,J64,J66,J69)</f>
        <v>84</v>
      </c>
      <c r="N66" s="58" t="s">
        <v>8</v>
      </c>
      <c r="O66" s="58">
        <f>SUM(H62,H64,H66,H69)</f>
        <v>69</v>
      </c>
      <c r="P66" s="58">
        <f>M66-O66</f>
        <v>15</v>
      </c>
      <c r="Q66" s="58">
        <f>SUM(G62,G64,G66,G69)</f>
        <v>6</v>
      </c>
      <c r="R66" s="58">
        <f>Q66+(P66/100)</f>
        <v>6.15</v>
      </c>
      <c r="S66" s="58">
        <f t="shared" si="18"/>
        <v>2</v>
      </c>
      <c r="T66" s="51"/>
      <c r="U66" s="51"/>
      <c r="V66" s="51"/>
      <c r="X66" s="41"/>
      <c r="Y66" s="23"/>
      <c r="Z66" s="22"/>
      <c r="AA66" s="23"/>
      <c r="AB66" s="24"/>
      <c r="AC66" s="32"/>
      <c r="AD66" s="84"/>
      <c r="AF66" s="85"/>
    </row>
    <row r="67" spans="1:32" x14ac:dyDescent="0.25">
      <c r="A67" s="39">
        <v>139</v>
      </c>
      <c r="B67" s="57" t="str">
        <f>L62</f>
        <v>Hrdinová Zuzana</v>
      </c>
      <c r="C67" s="58" t="s">
        <v>6</v>
      </c>
      <c r="D67" s="57" t="str">
        <f>L64</f>
        <v>Kropáčová Petra</v>
      </c>
      <c r="E67" s="55">
        <v>2</v>
      </c>
      <c r="F67" s="55" t="s">
        <v>8</v>
      </c>
      <c r="G67" s="55">
        <v>0</v>
      </c>
      <c r="H67" s="55">
        <v>22</v>
      </c>
      <c r="I67" s="55" t="s">
        <v>8</v>
      </c>
      <c r="J67" s="55">
        <v>17</v>
      </c>
      <c r="K67" s="38"/>
      <c r="L67" s="59"/>
      <c r="M67" s="60">
        <f>SUM(M62:M66)</f>
        <v>367</v>
      </c>
      <c r="N67" s="61">
        <f>M67-O67</f>
        <v>0</v>
      </c>
      <c r="O67" s="60">
        <f>SUM(O62:O66)</f>
        <v>367</v>
      </c>
      <c r="P67" s="44"/>
      <c r="Q67" s="44"/>
      <c r="R67" s="44"/>
      <c r="S67" s="44"/>
      <c r="T67" s="51"/>
      <c r="U67" s="51"/>
      <c r="V67" s="51"/>
      <c r="X67" s="41"/>
      <c r="Y67" s="23"/>
      <c r="Z67" s="24"/>
      <c r="AA67" s="23"/>
      <c r="AB67" s="24"/>
      <c r="AC67" s="32"/>
      <c r="AD67" s="84"/>
      <c r="AF67" s="85"/>
    </row>
    <row r="68" spans="1:32" x14ac:dyDescent="0.25">
      <c r="A68" s="39">
        <v>213</v>
      </c>
      <c r="B68" s="57" t="str">
        <f>L63</f>
        <v>Weinmannová Julie</v>
      </c>
      <c r="C68" s="58" t="s">
        <v>6</v>
      </c>
      <c r="D68" s="57" t="str">
        <f>L64</f>
        <v>Kropáčová Petra</v>
      </c>
      <c r="E68" s="55">
        <v>0</v>
      </c>
      <c r="F68" s="55" t="s">
        <v>8</v>
      </c>
      <c r="G68" s="55">
        <v>2</v>
      </c>
      <c r="H68" s="55">
        <v>17</v>
      </c>
      <c r="I68" s="55" t="s">
        <v>8</v>
      </c>
      <c r="J68" s="55">
        <v>22</v>
      </c>
      <c r="K68" s="38"/>
      <c r="L68" s="59"/>
      <c r="M68" s="44"/>
      <c r="N68" s="44"/>
      <c r="O68" s="44"/>
      <c r="P68" s="44"/>
      <c r="Q68" s="44"/>
      <c r="R68" s="44"/>
      <c r="S68" s="44"/>
      <c r="T68" s="51"/>
      <c r="U68" s="51"/>
      <c r="V68" s="51"/>
      <c r="X68" s="41"/>
      <c r="Y68" s="23"/>
      <c r="Z68" s="24"/>
      <c r="AA68" s="164" t="str">
        <f>Y65</f>
        <v>Slabá Natálie</v>
      </c>
      <c r="AB68" s="113"/>
      <c r="AC68" s="32"/>
      <c r="AD68" s="84"/>
      <c r="AF68" s="85"/>
    </row>
    <row r="69" spans="1:32" x14ac:dyDescent="0.25">
      <c r="A69" s="39">
        <v>214</v>
      </c>
      <c r="B69" s="57" t="str">
        <f>L65</f>
        <v>Muzikářová Anna</v>
      </c>
      <c r="C69" s="58" t="s">
        <v>6</v>
      </c>
      <c r="D69" s="57" t="str">
        <f>L66</f>
        <v>Pavlišová Klára</v>
      </c>
      <c r="E69" s="55">
        <v>0</v>
      </c>
      <c r="F69" s="55" t="s">
        <v>8</v>
      </c>
      <c r="G69" s="55">
        <v>2</v>
      </c>
      <c r="H69" s="55">
        <v>16</v>
      </c>
      <c r="I69" s="55" t="s">
        <v>8</v>
      </c>
      <c r="J69" s="55">
        <v>22</v>
      </c>
      <c r="K69" s="38"/>
      <c r="L69" s="59"/>
      <c r="M69" s="44"/>
      <c r="N69" s="44"/>
      <c r="O69" s="44"/>
      <c r="P69" s="44"/>
      <c r="Q69" s="44"/>
      <c r="R69" s="44"/>
      <c r="S69" s="44"/>
      <c r="T69" s="51"/>
      <c r="U69" s="51"/>
      <c r="V69" s="51"/>
      <c r="X69" s="41"/>
      <c r="Y69" s="23"/>
      <c r="Z69" s="24"/>
      <c r="AA69" s="21"/>
      <c r="AB69" s="45"/>
      <c r="AC69" s="32"/>
      <c r="AD69" s="84"/>
      <c r="AF69" s="85"/>
    </row>
    <row r="70" spans="1:32" x14ac:dyDescent="0.25">
      <c r="A70" s="39">
        <v>240</v>
      </c>
      <c r="B70" s="57" t="str">
        <f>L62</f>
        <v>Hrdinová Zuzana</v>
      </c>
      <c r="C70" s="58" t="s">
        <v>6</v>
      </c>
      <c r="D70" s="57" t="str">
        <f>L63</f>
        <v>Weinmannová Julie</v>
      </c>
      <c r="E70" s="55">
        <v>2</v>
      </c>
      <c r="F70" s="55" t="s">
        <v>8</v>
      </c>
      <c r="G70" s="55">
        <v>0</v>
      </c>
      <c r="H70" s="55">
        <v>22</v>
      </c>
      <c r="I70" s="55" t="s">
        <v>8</v>
      </c>
      <c r="J70" s="55">
        <v>8</v>
      </c>
      <c r="K70" s="38"/>
      <c r="L70" s="38"/>
      <c r="M70" s="38"/>
      <c r="N70" s="38"/>
      <c r="O70" s="38"/>
      <c r="P70" s="38"/>
      <c r="Q70" s="38"/>
      <c r="R70" s="38"/>
      <c r="S70" s="38"/>
      <c r="T70" s="51"/>
      <c r="U70" s="51"/>
      <c r="V70" s="51"/>
      <c r="X70" s="41"/>
      <c r="Y70" s="23"/>
      <c r="Z70" s="24"/>
      <c r="AA70" s="23"/>
      <c r="AB70" s="28"/>
      <c r="AC70" s="32"/>
      <c r="AD70" s="84"/>
      <c r="AF70" s="85"/>
    </row>
    <row r="71" spans="1:32" x14ac:dyDescent="0.25">
      <c r="A71" s="39">
        <v>241</v>
      </c>
      <c r="B71" s="57" t="str">
        <f>L64</f>
        <v>Kropáčová Petra</v>
      </c>
      <c r="C71" s="58" t="s">
        <v>6</v>
      </c>
      <c r="D71" s="57" t="str">
        <f>L65</f>
        <v>Muzikářová Anna</v>
      </c>
      <c r="E71" s="55">
        <v>2</v>
      </c>
      <c r="F71" s="56" t="s">
        <v>8</v>
      </c>
      <c r="G71" s="55">
        <v>0</v>
      </c>
      <c r="H71" s="55">
        <v>22</v>
      </c>
      <c r="I71" s="55" t="s">
        <v>8</v>
      </c>
      <c r="J71" s="55">
        <v>16</v>
      </c>
      <c r="K71" s="38"/>
      <c r="L71" s="54"/>
      <c r="M71" s="134"/>
      <c r="N71" s="134"/>
      <c r="O71" s="134"/>
      <c r="P71" s="43"/>
      <c r="Q71" s="43"/>
      <c r="R71" s="43"/>
      <c r="S71" s="43"/>
      <c r="T71" s="51"/>
      <c r="U71" s="51"/>
      <c r="V71" s="51"/>
      <c r="X71" s="41" t="s">
        <v>84</v>
      </c>
      <c r="Y71" s="112" t="str">
        <f>L45</f>
        <v>Jiráková Tereza</v>
      </c>
      <c r="Z71" s="113"/>
      <c r="AA71" s="23"/>
      <c r="AB71" s="23"/>
      <c r="AC71" s="32"/>
      <c r="AD71" s="84"/>
      <c r="AF71" s="85"/>
    </row>
    <row r="72" spans="1:32" x14ac:dyDescent="0.25">
      <c r="B72" s="15"/>
      <c r="C72" s="89"/>
      <c r="D72" s="15"/>
      <c r="E72" s="56"/>
      <c r="F72" s="56"/>
      <c r="G72" s="56"/>
      <c r="H72" s="56"/>
      <c r="I72" s="56"/>
      <c r="J72" s="56"/>
      <c r="K72" s="94"/>
      <c r="L72" s="65" t="s">
        <v>165</v>
      </c>
      <c r="M72" s="166"/>
      <c r="N72" s="166"/>
      <c r="O72" s="166"/>
      <c r="P72" s="95"/>
      <c r="Q72" s="51"/>
      <c r="R72" s="51"/>
      <c r="S72" s="51"/>
      <c r="T72" s="51"/>
      <c r="U72" s="51"/>
      <c r="V72" s="51"/>
      <c r="X72" s="41"/>
      <c r="AC72" s="40"/>
      <c r="AD72" s="85"/>
      <c r="AF72" s="85"/>
    </row>
    <row r="73" spans="1:32" x14ac:dyDescent="0.25">
      <c r="B73" s="57"/>
      <c r="C73" s="58"/>
      <c r="D73" s="57"/>
      <c r="E73" s="55"/>
      <c r="F73" s="55"/>
      <c r="G73" s="55"/>
      <c r="H73" s="55"/>
      <c r="I73" s="55"/>
      <c r="J73" s="55"/>
      <c r="K73" s="63"/>
      <c r="L73" s="55" t="s">
        <v>9</v>
      </c>
      <c r="M73" s="136" t="s">
        <v>10</v>
      </c>
      <c r="N73" s="136"/>
      <c r="O73" s="136"/>
      <c r="P73" s="62" t="s">
        <v>11</v>
      </c>
      <c r="Q73" s="55" t="s">
        <v>12</v>
      </c>
      <c r="R73" s="55" t="s">
        <v>13</v>
      </c>
      <c r="S73" s="55" t="s">
        <v>4</v>
      </c>
      <c r="T73" s="51"/>
      <c r="U73" s="51"/>
      <c r="V73" s="51"/>
      <c r="X73" s="41"/>
      <c r="AC73" s="40"/>
      <c r="AD73" s="85"/>
      <c r="AF73" s="85"/>
    </row>
    <row r="74" spans="1:32" x14ac:dyDescent="0.25">
      <c r="A74" s="39">
        <v>7</v>
      </c>
      <c r="B74" s="57" t="str">
        <f>L74</f>
        <v>Jahnová Vanessa</v>
      </c>
      <c r="C74" s="58" t="s">
        <v>6</v>
      </c>
      <c r="D74" s="57" t="str">
        <f>L78</f>
        <v>Pinkasová Alena</v>
      </c>
      <c r="E74" s="55">
        <v>0</v>
      </c>
      <c r="F74" s="55" t="s">
        <v>8</v>
      </c>
      <c r="G74" s="56">
        <v>2</v>
      </c>
      <c r="H74" s="55">
        <v>14</v>
      </c>
      <c r="I74" s="55" t="s">
        <v>8</v>
      </c>
      <c r="J74" s="55">
        <v>22</v>
      </c>
      <c r="K74" s="38"/>
      <c r="L74" s="37" t="s">
        <v>210</v>
      </c>
      <c r="M74" s="58">
        <f>SUM(H74,H77,H79,H82)</f>
        <v>51</v>
      </c>
      <c r="N74" s="44" t="s">
        <v>8</v>
      </c>
      <c r="O74" s="58">
        <f>SUM(J74,J77,J79,J82)</f>
        <v>87</v>
      </c>
      <c r="P74" s="58">
        <f>M74-O74</f>
        <v>-36</v>
      </c>
      <c r="Q74" s="58">
        <f>SUM(E74,E77,E79,E82)</f>
        <v>1</v>
      </c>
      <c r="R74" s="58">
        <f>Q74+(P74/100)</f>
        <v>0.64</v>
      </c>
      <c r="S74" s="58">
        <f>RANK(R74,$R$74:$R$78,0)</f>
        <v>5</v>
      </c>
      <c r="T74" s="51"/>
      <c r="U74" s="51"/>
      <c r="V74" s="51"/>
      <c r="X74" s="132"/>
      <c r="Y74" s="132"/>
      <c r="AB74" s="159"/>
      <c r="AC74" s="159"/>
      <c r="AD74" s="85"/>
      <c r="AE74" s="160" t="str">
        <f>AC86</f>
        <v>Chvalová Helena</v>
      </c>
      <c r="AF74" s="161"/>
    </row>
    <row r="75" spans="1:32" x14ac:dyDescent="0.25">
      <c r="A75" s="39">
        <v>8</v>
      </c>
      <c r="B75" s="57" t="str">
        <f>L75</f>
        <v>Králová Natálie</v>
      </c>
      <c r="C75" s="58" t="s">
        <v>6</v>
      </c>
      <c r="D75" s="57" t="str">
        <f>L77</f>
        <v>Šoljaková Eliška</v>
      </c>
      <c r="E75" s="55">
        <v>1</v>
      </c>
      <c r="F75" s="55" t="s">
        <v>8</v>
      </c>
      <c r="G75" s="55">
        <v>1</v>
      </c>
      <c r="H75" s="55">
        <v>20</v>
      </c>
      <c r="I75" s="55" t="s">
        <v>8</v>
      </c>
      <c r="J75" s="55">
        <v>17</v>
      </c>
      <c r="K75" s="38"/>
      <c r="L75" s="37" t="s">
        <v>213</v>
      </c>
      <c r="M75" s="58">
        <f>SUM(H75,H78,H80,J82)</f>
        <v>58</v>
      </c>
      <c r="N75" s="58" t="s">
        <v>8</v>
      </c>
      <c r="O75" s="58">
        <f>SUM(J75,J78,H82,J80)</f>
        <v>80</v>
      </c>
      <c r="P75" s="58">
        <f>M75-O75</f>
        <v>-22</v>
      </c>
      <c r="Q75" s="58">
        <f>SUM(E75,E78,E80,G82)</f>
        <v>2</v>
      </c>
      <c r="R75" s="58">
        <f>Q75+(P75/100)</f>
        <v>1.78</v>
      </c>
      <c r="S75" s="58">
        <f t="shared" ref="S75:S78" si="19">RANK(R75,$R$74:$R$78,0)</f>
        <v>4</v>
      </c>
      <c r="T75" s="51"/>
      <c r="U75" s="51"/>
      <c r="V75" s="51"/>
      <c r="X75" s="132"/>
      <c r="Y75" s="132"/>
      <c r="AB75" s="146" t="s">
        <v>55</v>
      </c>
      <c r="AC75" s="146"/>
      <c r="AD75" s="85"/>
    </row>
    <row r="76" spans="1:32" x14ac:dyDescent="0.25">
      <c r="A76" s="39">
        <v>65</v>
      </c>
      <c r="B76" s="177" t="str">
        <f>L76</f>
        <v>Vávrová Anna</v>
      </c>
      <c r="C76" s="178" t="s">
        <v>6</v>
      </c>
      <c r="D76" s="177" t="str">
        <f>L78</f>
        <v>Pinkasová Alena</v>
      </c>
      <c r="E76" s="178">
        <v>2</v>
      </c>
      <c r="F76" s="178" t="s">
        <v>8</v>
      </c>
      <c r="G76" s="178">
        <v>0</v>
      </c>
      <c r="H76" s="178">
        <v>22</v>
      </c>
      <c r="I76" s="178" t="s">
        <v>8</v>
      </c>
      <c r="J76" s="178">
        <v>12</v>
      </c>
      <c r="K76" s="38"/>
      <c r="L76" s="37" t="s">
        <v>211</v>
      </c>
      <c r="M76" s="58">
        <f>SUM(H83,H76,J79,J80)</f>
        <v>83</v>
      </c>
      <c r="N76" s="58" t="s">
        <v>8</v>
      </c>
      <c r="O76" s="58">
        <f>SUM(J76,J83,H80,H79)</f>
        <v>37</v>
      </c>
      <c r="P76" s="58">
        <f>M76-O76</f>
        <v>46</v>
      </c>
      <c r="Q76" s="58">
        <f>SUM(E76,E83,G80,G79)</f>
        <v>7</v>
      </c>
      <c r="R76" s="58">
        <f>Q76+(P76/100)</f>
        <v>7.46</v>
      </c>
      <c r="S76" s="58">
        <f t="shared" si="19"/>
        <v>1</v>
      </c>
      <c r="T76" s="51"/>
      <c r="U76" s="51"/>
      <c r="V76" s="51"/>
      <c r="X76" s="41"/>
      <c r="AC76" s="40"/>
      <c r="AD76" s="85"/>
    </row>
    <row r="77" spans="1:32" x14ac:dyDescent="0.25">
      <c r="A77" s="39">
        <v>66</v>
      </c>
      <c r="B77" s="57" t="str">
        <f>L74</f>
        <v>Jahnová Vanessa</v>
      </c>
      <c r="C77" s="58" t="s">
        <v>6</v>
      </c>
      <c r="D77" s="57" t="str">
        <f>L77</f>
        <v>Šoljaková Eliška</v>
      </c>
      <c r="E77" s="55">
        <v>0</v>
      </c>
      <c r="F77" s="55" t="s">
        <v>8</v>
      </c>
      <c r="G77" s="55">
        <v>2</v>
      </c>
      <c r="H77" s="55">
        <v>13</v>
      </c>
      <c r="I77" s="55" t="s">
        <v>8</v>
      </c>
      <c r="J77" s="55">
        <v>22</v>
      </c>
      <c r="K77" s="38"/>
      <c r="L77" s="37" t="s">
        <v>221</v>
      </c>
      <c r="M77" s="58">
        <f>SUM(H81,J75,J77,J83)</f>
        <v>69</v>
      </c>
      <c r="N77" s="58" t="s">
        <v>8</v>
      </c>
      <c r="O77" s="58">
        <f>SUM(H75,H77,H83,J81)</f>
        <v>71</v>
      </c>
      <c r="P77" s="58">
        <f>M77-O77</f>
        <v>-2</v>
      </c>
      <c r="Q77" s="58">
        <f>SUM(E81,G75,G77,G83)</f>
        <v>5</v>
      </c>
      <c r="R77" s="58">
        <f>Q77+(P77/100)</f>
        <v>4.9800000000000004</v>
      </c>
      <c r="S77" s="58">
        <f t="shared" si="19"/>
        <v>3</v>
      </c>
      <c r="T77" s="51"/>
      <c r="U77" s="51"/>
      <c r="V77" s="51"/>
      <c r="X77" s="41" t="s">
        <v>87</v>
      </c>
      <c r="Y77" s="140" t="str">
        <f>L36</f>
        <v>Knaislová Ella</v>
      </c>
      <c r="Z77" s="140"/>
      <c r="AA77" s="23"/>
      <c r="AB77" s="23"/>
      <c r="AC77" s="32"/>
      <c r="AD77" s="84"/>
    </row>
    <row r="78" spans="1:32" x14ac:dyDescent="0.25">
      <c r="A78" s="39">
        <v>140</v>
      </c>
      <c r="B78" s="179" t="str">
        <f>L75</f>
        <v>Králová Natálie</v>
      </c>
      <c r="C78" s="180" t="s">
        <v>6</v>
      </c>
      <c r="D78" s="179" t="str">
        <f>L78</f>
        <v>Pinkasová Alena</v>
      </c>
      <c r="E78" s="180">
        <v>0</v>
      </c>
      <c r="F78" s="180" t="s">
        <v>8</v>
      </c>
      <c r="G78" s="180">
        <v>2</v>
      </c>
      <c r="H78" s="180">
        <v>12</v>
      </c>
      <c r="I78" s="180" t="s">
        <v>8</v>
      </c>
      <c r="J78" s="180">
        <v>22</v>
      </c>
      <c r="K78" s="38"/>
      <c r="L78" s="177" t="s">
        <v>227</v>
      </c>
      <c r="M78" s="178">
        <f>SUM(J74,J76,J78,J81)</f>
        <v>77</v>
      </c>
      <c r="N78" s="178" t="s">
        <v>8</v>
      </c>
      <c r="O78" s="178">
        <f>SUM(H74,H76,H78,H81)</f>
        <v>63</v>
      </c>
      <c r="P78" s="178">
        <f>M78-O78</f>
        <v>14</v>
      </c>
      <c r="Q78" s="178">
        <f>SUM(G74,G76,G78,G81)</f>
        <v>5</v>
      </c>
      <c r="R78" s="178">
        <f>Q78+(P78/100)</f>
        <v>5.14</v>
      </c>
      <c r="S78" s="178">
        <f t="shared" si="19"/>
        <v>2</v>
      </c>
      <c r="T78" s="51"/>
      <c r="U78" s="51"/>
      <c r="V78" s="51"/>
      <c r="X78" s="41"/>
      <c r="Y78" s="23"/>
      <c r="Z78" s="22"/>
      <c r="AA78" s="23"/>
      <c r="AB78" s="23"/>
      <c r="AC78" s="32"/>
      <c r="AD78" s="84"/>
    </row>
    <row r="79" spans="1:32" x14ac:dyDescent="0.25">
      <c r="A79" s="39">
        <v>141</v>
      </c>
      <c r="B79" s="57" t="str">
        <f>L74</f>
        <v>Jahnová Vanessa</v>
      </c>
      <c r="C79" s="58" t="s">
        <v>6</v>
      </c>
      <c r="D79" s="57" t="str">
        <f>L76</f>
        <v>Vávrová Anna</v>
      </c>
      <c r="E79" s="55">
        <v>0</v>
      </c>
      <c r="F79" s="55" t="s">
        <v>8</v>
      </c>
      <c r="G79" s="55">
        <v>2</v>
      </c>
      <c r="H79" s="55">
        <v>5</v>
      </c>
      <c r="I79" s="55" t="s">
        <v>8</v>
      </c>
      <c r="J79" s="55">
        <v>22</v>
      </c>
      <c r="K79" s="38"/>
      <c r="L79" s="59"/>
      <c r="M79" s="60">
        <f>SUM(M74:M78)</f>
        <v>338</v>
      </c>
      <c r="N79" s="61">
        <f>M79-O79</f>
        <v>0</v>
      </c>
      <c r="O79" s="60">
        <f>SUM(O74:O78)</f>
        <v>338</v>
      </c>
      <c r="P79" s="44"/>
      <c r="Q79" s="44"/>
      <c r="R79" s="44"/>
      <c r="S79" s="44"/>
      <c r="T79" s="51"/>
      <c r="U79" s="51"/>
      <c r="V79" s="51"/>
      <c r="X79" s="41"/>
      <c r="Y79" s="23"/>
      <c r="Z79" s="24"/>
      <c r="AA79" s="23"/>
      <c r="AB79" s="23"/>
      <c r="AC79" s="32"/>
      <c r="AD79" s="84"/>
    </row>
    <row r="80" spans="1:32" x14ac:dyDescent="0.25">
      <c r="A80" s="82">
        <v>215</v>
      </c>
      <c r="B80" s="57" t="str">
        <f>L75</f>
        <v>Králová Natálie</v>
      </c>
      <c r="C80" s="58" t="s">
        <v>6</v>
      </c>
      <c r="D80" s="57" t="str">
        <f>L76</f>
        <v>Vávrová Anna</v>
      </c>
      <c r="E80" s="55">
        <v>0</v>
      </c>
      <c r="F80" s="55" t="s">
        <v>8</v>
      </c>
      <c r="G80" s="55">
        <v>2</v>
      </c>
      <c r="H80" s="55">
        <v>5</v>
      </c>
      <c r="I80" s="55" t="s">
        <v>8</v>
      </c>
      <c r="J80" s="55">
        <v>22</v>
      </c>
      <c r="K80" s="38"/>
      <c r="L80" s="59"/>
      <c r="M80" s="44"/>
      <c r="N80" s="44"/>
      <c r="O80" s="44"/>
      <c r="P80" s="44"/>
      <c r="Q80" s="44"/>
      <c r="R80" s="44"/>
      <c r="S80" s="44"/>
      <c r="T80" s="51"/>
      <c r="U80" s="51"/>
      <c r="V80" s="51"/>
      <c r="X80" s="41"/>
      <c r="Y80" s="23"/>
      <c r="Z80" s="24"/>
      <c r="AA80" s="162" t="str">
        <f>Y83</f>
        <v>Vávrová Anna</v>
      </c>
      <c r="AB80" s="114"/>
      <c r="AC80" s="32"/>
      <c r="AD80" s="84"/>
    </row>
    <row r="81" spans="1:30" x14ac:dyDescent="0.25">
      <c r="A81" s="39">
        <v>216</v>
      </c>
      <c r="B81" s="177" t="str">
        <f>L77</f>
        <v>Šoljaková Eliška</v>
      </c>
      <c r="C81" s="178" t="s">
        <v>6</v>
      </c>
      <c r="D81" s="177" t="str">
        <f>L78</f>
        <v>Pinkasová Alena</v>
      </c>
      <c r="E81" s="178">
        <v>1</v>
      </c>
      <c r="F81" s="178" t="s">
        <v>8</v>
      </c>
      <c r="G81" s="178">
        <v>1</v>
      </c>
      <c r="H81" s="178">
        <v>15</v>
      </c>
      <c r="I81" s="178" t="s">
        <v>8</v>
      </c>
      <c r="J81" s="178">
        <v>21</v>
      </c>
      <c r="K81" s="38"/>
      <c r="L81" s="59"/>
      <c r="M81" s="44"/>
      <c r="N81" s="44"/>
      <c r="O81" s="44"/>
      <c r="P81" s="44"/>
      <c r="Q81" s="44"/>
      <c r="R81" s="44"/>
      <c r="S81" s="44"/>
      <c r="T81" s="87"/>
      <c r="U81" s="87"/>
      <c r="V81" s="87"/>
      <c r="X81" s="41"/>
      <c r="Y81" s="23"/>
      <c r="Z81" s="24"/>
      <c r="AA81" s="21"/>
      <c r="AB81" s="22"/>
      <c r="AC81" s="32"/>
      <c r="AD81" s="84"/>
    </row>
    <row r="82" spans="1:30" x14ac:dyDescent="0.25">
      <c r="A82" s="39">
        <v>242</v>
      </c>
      <c r="B82" s="57" t="str">
        <f>L74</f>
        <v>Jahnová Vanessa</v>
      </c>
      <c r="C82" s="58" t="s">
        <v>6</v>
      </c>
      <c r="D82" s="57" t="str">
        <f>L75</f>
        <v>Králová Natálie</v>
      </c>
      <c r="E82" s="55">
        <v>1</v>
      </c>
      <c r="F82" s="55" t="s">
        <v>8</v>
      </c>
      <c r="G82" s="55">
        <v>1</v>
      </c>
      <c r="H82" s="55">
        <v>19</v>
      </c>
      <c r="I82" s="55" t="s">
        <v>8</v>
      </c>
      <c r="J82" s="55">
        <v>21</v>
      </c>
      <c r="K82" s="38"/>
      <c r="L82" s="38"/>
      <c r="M82" s="38"/>
      <c r="N82" s="38"/>
      <c r="O82" s="38"/>
      <c r="P82" s="38"/>
      <c r="Q82" s="38"/>
      <c r="R82" s="38"/>
      <c r="S82" s="38"/>
      <c r="T82" s="87"/>
      <c r="U82" s="87"/>
      <c r="V82" s="87"/>
      <c r="X82" s="41"/>
      <c r="Y82" s="23"/>
      <c r="Z82" s="24"/>
      <c r="AA82" s="23"/>
      <c r="AB82" s="24"/>
      <c r="AC82" s="32"/>
      <c r="AD82" s="84"/>
    </row>
    <row r="83" spans="1:30" x14ac:dyDescent="0.25">
      <c r="A83" s="39">
        <v>243</v>
      </c>
      <c r="B83" s="57" t="str">
        <f>L76</f>
        <v>Vávrová Anna</v>
      </c>
      <c r="C83" s="58" t="s">
        <v>6</v>
      </c>
      <c r="D83" s="57" t="str">
        <f>L77</f>
        <v>Šoljaková Eliška</v>
      </c>
      <c r="E83" s="55">
        <v>1</v>
      </c>
      <c r="F83" s="56" t="s">
        <v>8</v>
      </c>
      <c r="G83" s="55">
        <v>1</v>
      </c>
      <c r="H83" s="55">
        <v>17</v>
      </c>
      <c r="I83" s="55" t="s">
        <v>8</v>
      </c>
      <c r="J83" s="55">
        <v>15</v>
      </c>
      <c r="K83" s="38"/>
      <c r="L83" s="54"/>
      <c r="M83" s="134"/>
      <c r="N83" s="134"/>
      <c r="O83" s="134"/>
      <c r="P83" s="43"/>
      <c r="Q83" s="43"/>
      <c r="R83" s="43"/>
      <c r="S83" s="43"/>
      <c r="T83" s="87"/>
      <c r="U83" s="87"/>
      <c r="V83" s="87"/>
      <c r="X83" s="41" t="s">
        <v>153</v>
      </c>
      <c r="Y83" s="112" t="str">
        <f>L76</f>
        <v>Vávrová Anna</v>
      </c>
      <c r="Z83" s="113"/>
      <c r="AA83" s="23"/>
      <c r="AB83" s="24"/>
      <c r="AC83" s="32"/>
      <c r="AD83" s="84"/>
    </row>
    <row r="84" spans="1:30" x14ac:dyDescent="0.25"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X84" s="41"/>
      <c r="Y84" s="23"/>
      <c r="Z84" s="45"/>
      <c r="AA84" s="28"/>
      <c r="AB84" s="24"/>
      <c r="AC84" s="32"/>
      <c r="AD84" s="84"/>
    </row>
    <row r="85" spans="1:30" x14ac:dyDescent="0.25"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X85" s="41"/>
      <c r="Y85" s="23"/>
      <c r="Z85" s="28"/>
      <c r="AA85" s="28"/>
      <c r="AB85" s="24"/>
      <c r="AC85" s="32"/>
      <c r="AD85" s="84"/>
    </row>
    <row r="86" spans="1:30" x14ac:dyDescent="0.25"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X86" s="159" t="str">
        <f>Y89</f>
        <v>Kuptíková Gabriela</v>
      </c>
      <c r="Y86" s="159"/>
      <c r="Z86" s="131"/>
      <c r="AA86" s="131"/>
      <c r="AB86" s="24"/>
      <c r="AC86" s="115" t="str">
        <f>AA92</f>
        <v>Chvalová Helena</v>
      </c>
      <c r="AD86" s="158"/>
    </row>
    <row r="87" spans="1:30" x14ac:dyDescent="0.25"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X87" s="132" t="s">
        <v>150</v>
      </c>
      <c r="Y87" s="132"/>
      <c r="Z87" s="117"/>
      <c r="AA87" s="117"/>
      <c r="AB87" s="24"/>
      <c r="AC87" s="118"/>
      <c r="AD87" s="119"/>
    </row>
    <row r="88" spans="1:30" x14ac:dyDescent="0.25"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X88" s="41"/>
      <c r="Y88" s="23"/>
      <c r="Z88" s="23"/>
      <c r="AA88" s="23"/>
      <c r="AB88" s="24"/>
      <c r="AC88" s="20"/>
      <c r="AD88" s="20"/>
    </row>
    <row r="89" spans="1:30" x14ac:dyDescent="0.25"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X89" s="41" t="s">
        <v>21</v>
      </c>
      <c r="Y89" s="140" t="str">
        <f>L6</f>
        <v>Kuptíková Gabriela</v>
      </c>
      <c r="Z89" s="140"/>
      <c r="AA89" s="23"/>
      <c r="AB89" s="24"/>
      <c r="AC89" s="20"/>
      <c r="AD89" s="20"/>
    </row>
    <row r="90" spans="1:30" x14ac:dyDescent="0.25"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X90" s="41"/>
      <c r="Y90" s="23"/>
      <c r="Z90" s="22"/>
      <c r="AA90" s="23"/>
      <c r="AB90" s="24"/>
      <c r="AC90" s="20"/>
      <c r="AD90" s="20"/>
    </row>
    <row r="91" spans="1:30" x14ac:dyDescent="0.25"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X91" s="41"/>
      <c r="Y91" s="23"/>
      <c r="Z91" s="24"/>
      <c r="AA91" s="23"/>
      <c r="AB91" s="24"/>
      <c r="AC91" s="20"/>
      <c r="AD91" s="20"/>
    </row>
    <row r="92" spans="1:30" x14ac:dyDescent="0.25">
      <c r="X92" s="41"/>
      <c r="Y92" s="23"/>
      <c r="Z92" s="41"/>
      <c r="AA92" s="164" t="str">
        <f>Y95</f>
        <v>Chvalová Helena</v>
      </c>
      <c r="AB92" s="113"/>
      <c r="AC92" s="20"/>
      <c r="AD92" s="20"/>
    </row>
    <row r="93" spans="1:30" x14ac:dyDescent="0.25">
      <c r="X93" s="41"/>
      <c r="Y93" s="23"/>
      <c r="Z93" s="24"/>
      <c r="AA93" s="21"/>
      <c r="AB93" s="45"/>
      <c r="AC93" s="20"/>
      <c r="AD93" s="20"/>
    </row>
    <row r="94" spans="1:30" x14ac:dyDescent="0.25">
      <c r="X94" s="41"/>
      <c r="Y94" s="23"/>
      <c r="Z94" s="24"/>
      <c r="AA94" s="23"/>
      <c r="AB94" s="28"/>
      <c r="AC94" s="20"/>
      <c r="AD94" s="20"/>
    </row>
    <row r="95" spans="1:30" x14ac:dyDescent="0.25">
      <c r="X95" s="41" t="s">
        <v>63</v>
      </c>
      <c r="Y95" s="140" t="str">
        <f>L14</f>
        <v>Chvalová Helena</v>
      </c>
      <c r="Z95" s="143"/>
      <c r="AA95" s="23"/>
      <c r="AB95" s="23"/>
      <c r="AC95" s="20"/>
      <c r="AD95" s="20"/>
    </row>
    <row r="96" spans="1:30" x14ac:dyDescent="0.25">
      <c r="X96" s="41"/>
    </row>
    <row r="97" spans="24:30" x14ac:dyDescent="0.25">
      <c r="X97" s="41"/>
    </row>
    <row r="98" spans="24:30" x14ac:dyDescent="0.25">
      <c r="X98" s="41"/>
    </row>
    <row r="99" spans="24:30" x14ac:dyDescent="0.25">
      <c r="X99" s="41"/>
      <c r="AB99" s="135" t="s">
        <v>232</v>
      </c>
      <c r="AC99" s="135"/>
      <c r="AD99" s="135"/>
    </row>
    <row r="100" spans="24:30" x14ac:dyDescent="0.25">
      <c r="X100" s="41"/>
    </row>
    <row r="101" spans="24:30" x14ac:dyDescent="0.25">
      <c r="X101" s="41" t="s">
        <v>22</v>
      </c>
      <c r="Y101" s="140" t="str">
        <f>L7</f>
        <v>Holmanová Kateřina</v>
      </c>
      <c r="Z101" s="140"/>
      <c r="AA101" s="23"/>
      <c r="AB101" s="23"/>
      <c r="AC101" s="20"/>
      <c r="AD101" s="20"/>
    </row>
    <row r="102" spans="24:30" x14ac:dyDescent="0.25">
      <c r="X102" s="41"/>
      <c r="Y102" s="23"/>
      <c r="Z102" s="22"/>
      <c r="AA102" s="23"/>
      <c r="AB102" s="23"/>
      <c r="AC102" s="20"/>
      <c r="AD102" s="20"/>
    </row>
    <row r="103" spans="24:30" x14ac:dyDescent="0.25">
      <c r="X103" s="41"/>
      <c r="Y103" s="23"/>
      <c r="Z103" s="24"/>
      <c r="AA103" s="23"/>
      <c r="AB103" s="23"/>
      <c r="AC103" s="20"/>
      <c r="AD103" s="20"/>
    </row>
    <row r="104" spans="24:30" x14ac:dyDescent="0.25">
      <c r="X104" s="41"/>
      <c r="Y104" s="23"/>
      <c r="Z104" s="41"/>
      <c r="AA104" s="162" t="str">
        <f>Y107</f>
        <v>Jahnová Vanessa</v>
      </c>
      <c r="AB104" s="114"/>
      <c r="AC104" s="20"/>
      <c r="AD104" s="20"/>
    </row>
    <row r="105" spans="24:30" x14ac:dyDescent="0.25">
      <c r="X105" s="41"/>
      <c r="Y105" s="23"/>
      <c r="Z105" s="24"/>
      <c r="AA105" s="21"/>
      <c r="AB105" s="22"/>
      <c r="AC105" s="20"/>
      <c r="AD105" s="20"/>
    </row>
    <row r="106" spans="24:30" x14ac:dyDescent="0.25">
      <c r="X106" s="41"/>
      <c r="Y106" s="23"/>
      <c r="Z106" s="24"/>
      <c r="AA106" s="23"/>
      <c r="AB106" s="24"/>
      <c r="AC106" s="20"/>
      <c r="AD106" s="20"/>
    </row>
    <row r="107" spans="24:30" x14ac:dyDescent="0.25">
      <c r="X107" s="41" t="s">
        <v>228</v>
      </c>
      <c r="Y107" s="140" t="str">
        <f>L74</f>
        <v>Jahnová Vanessa</v>
      </c>
      <c r="Z107" s="143"/>
      <c r="AA107" s="23"/>
      <c r="AB107" s="24"/>
      <c r="AC107" s="20"/>
      <c r="AD107" s="20"/>
    </row>
    <row r="108" spans="24:30" x14ac:dyDescent="0.25">
      <c r="X108" s="41"/>
      <c r="Y108" s="23"/>
      <c r="Z108" s="45"/>
      <c r="AA108" s="28"/>
      <c r="AB108" s="24"/>
      <c r="AC108" s="20"/>
      <c r="AD108" s="20"/>
    </row>
    <row r="109" spans="24:30" x14ac:dyDescent="0.25">
      <c r="X109" s="41"/>
      <c r="Y109" s="23"/>
      <c r="Z109" s="28"/>
      <c r="AA109" s="28"/>
      <c r="AB109" s="24"/>
      <c r="AC109" s="20"/>
      <c r="AD109" s="20"/>
    </row>
    <row r="110" spans="24:30" x14ac:dyDescent="0.25">
      <c r="X110" s="159" t="str">
        <f>Y101</f>
        <v>Holmanová Kateřina</v>
      </c>
      <c r="Y110" s="159"/>
      <c r="Z110" s="131"/>
      <c r="AA110" s="131"/>
      <c r="AB110" s="24"/>
      <c r="AC110" s="115" t="str">
        <f>AA116</f>
        <v>Treperová Ivana</v>
      </c>
      <c r="AD110" s="116"/>
    </row>
    <row r="111" spans="24:30" x14ac:dyDescent="0.25">
      <c r="X111" s="132" t="s">
        <v>203</v>
      </c>
      <c r="Y111" s="132"/>
      <c r="Z111" s="117"/>
      <c r="AA111" s="117"/>
      <c r="AB111" s="24"/>
      <c r="AC111" s="118"/>
      <c r="AD111" s="152"/>
    </row>
    <row r="112" spans="24:30" x14ac:dyDescent="0.25">
      <c r="X112" s="41"/>
      <c r="Y112" s="23"/>
      <c r="Z112" s="23"/>
      <c r="AA112" s="23"/>
      <c r="AB112" s="24"/>
      <c r="AC112" s="32"/>
      <c r="AD112" s="84"/>
    </row>
    <row r="113" spans="24:32" x14ac:dyDescent="0.25">
      <c r="X113" s="41" t="s">
        <v>70</v>
      </c>
      <c r="Y113" s="140" t="str">
        <f>L26</f>
        <v>Treperová Ivana</v>
      </c>
      <c r="Z113" s="140"/>
      <c r="AA113" s="23"/>
      <c r="AB113" s="24"/>
      <c r="AC113" s="32"/>
      <c r="AD113" s="84"/>
    </row>
    <row r="114" spans="24:32" x14ac:dyDescent="0.25">
      <c r="X114" s="41"/>
      <c r="Y114" s="23"/>
      <c r="Z114" s="22"/>
      <c r="AA114" s="23"/>
      <c r="AB114" s="24"/>
      <c r="AC114" s="32"/>
      <c r="AD114" s="84"/>
    </row>
    <row r="115" spans="24:32" x14ac:dyDescent="0.25">
      <c r="X115" s="41"/>
      <c r="Y115" s="23"/>
      <c r="Z115" s="24"/>
      <c r="AA115" s="23"/>
      <c r="AB115" s="24"/>
      <c r="AC115" s="32"/>
      <c r="AD115" s="84"/>
    </row>
    <row r="116" spans="24:32" x14ac:dyDescent="0.25">
      <c r="X116" s="41"/>
      <c r="Y116" s="23"/>
      <c r="Z116" s="24"/>
      <c r="AA116" s="164" t="str">
        <f>Y113</f>
        <v>Treperová Ivana</v>
      </c>
      <c r="AB116" s="113"/>
      <c r="AC116" s="32"/>
      <c r="AD116" s="84"/>
    </row>
    <row r="117" spans="24:32" x14ac:dyDescent="0.25">
      <c r="X117" s="41"/>
      <c r="Y117" s="23"/>
      <c r="Z117" s="24"/>
      <c r="AA117" s="21"/>
      <c r="AB117" s="45"/>
      <c r="AC117" s="32"/>
      <c r="AD117" s="84"/>
    </row>
    <row r="118" spans="24:32" x14ac:dyDescent="0.25">
      <c r="X118" s="41"/>
      <c r="Y118" s="23"/>
      <c r="Z118" s="24"/>
      <c r="AA118" s="23"/>
      <c r="AB118" s="28"/>
      <c r="AC118" s="32"/>
      <c r="AD118" s="84"/>
    </row>
    <row r="119" spans="24:32" x14ac:dyDescent="0.25">
      <c r="X119" s="41" t="s">
        <v>173</v>
      </c>
      <c r="Y119" s="140" t="str">
        <f>L56</f>
        <v>Pazderová Veronika</v>
      </c>
      <c r="Z119" s="143"/>
      <c r="AA119" s="23"/>
      <c r="AB119" s="23"/>
      <c r="AC119" s="32"/>
      <c r="AD119" s="84"/>
    </row>
    <row r="120" spans="24:32" x14ac:dyDescent="0.25">
      <c r="X120" s="41"/>
      <c r="AC120" s="40"/>
      <c r="AD120" s="85"/>
    </row>
    <row r="121" spans="24:32" x14ac:dyDescent="0.25">
      <c r="X121" s="41"/>
      <c r="AC121" s="40"/>
      <c r="AD121" s="85"/>
    </row>
    <row r="122" spans="24:32" x14ac:dyDescent="0.25">
      <c r="X122" s="132"/>
      <c r="Y122" s="132"/>
      <c r="AB122" s="159"/>
      <c r="AC122" s="159"/>
      <c r="AD122" s="85"/>
      <c r="AE122" s="160" t="str">
        <f>AC110</f>
        <v>Treperová Ivana</v>
      </c>
      <c r="AF122" s="159"/>
    </row>
    <row r="123" spans="24:32" x14ac:dyDescent="0.25">
      <c r="X123" s="132"/>
      <c r="Y123" s="132"/>
      <c r="AB123" s="146" t="s">
        <v>204</v>
      </c>
      <c r="AC123" s="146"/>
      <c r="AD123" s="85"/>
      <c r="AF123" s="93"/>
    </row>
    <row r="124" spans="24:32" x14ac:dyDescent="0.25">
      <c r="X124" s="41"/>
      <c r="AC124" s="40"/>
      <c r="AD124" s="85"/>
      <c r="AF124" s="85"/>
    </row>
    <row r="125" spans="24:32" x14ac:dyDescent="0.25">
      <c r="X125" s="41" t="s">
        <v>91</v>
      </c>
      <c r="Y125" s="140" t="str">
        <f>L47</f>
        <v>Čutová Michaela</v>
      </c>
      <c r="Z125" s="140"/>
      <c r="AA125" s="23"/>
      <c r="AB125" s="23"/>
      <c r="AC125" s="32"/>
      <c r="AD125" s="84"/>
      <c r="AF125" s="85"/>
    </row>
    <row r="126" spans="24:32" x14ac:dyDescent="0.25">
      <c r="X126" s="41"/>
      <c r="Y126" s="23"/>
      <c r="Z126" s="24"/>
      <c r="AA126" s="23"/>
      <c r="AB126" s="23"/>
      <c r="AC126" s="32"/>
      <c r="AD126" s="84"/>
      <c r="AF126" s="85"/>
    </row>
    <row r="127" spans="24:32" x14ac:dyDescent="0.25">
      <c r="X127" s="41"/>
      <c r="Y127" s="23"/>
      <c r="Z127" s="24"/>
      <c r="AA127" s="23"/>
      <c r="AB127" s="23"/>
      <c r="AC127" s="32"/>
      <c r="AD127" s="84"/>
      <c r="AF127" s="85"/>
    </row>
    <row r="128" spans="24:32" x14ac:dyDescent="0.25">
      <c r="X128" s="41"/>
      <c r="Y128" s="23"/>
      <c r="Z128" s="24"/>
      <c r="AA128" s="162" t="str">
        <f>Y131</f>
        <v>Jakubková Daniela</v>
      </c>
      <c r="AB128" s="114"/>
      <c r="AC128" s="32"/>
      <c r="AD128" s="84"/>
      <c r="AF128" s="85"/>
    </row>
    <row r="129" spans="24:32" x14ac:dyDescent="0.25">
      <c r="X129" s="41"/>
      <c r="Y129" s="23"/>
      <c r="Z129" s="24"/>
      <c r="AA129" s="21"/>
      <c r="AB129" s="22"/>
      <c r="AC129" s="32"/>
      <c r="AD129" s="84"/>
      <c r="AF129" s="85"/>
    </row>
    <row r="130" spans="24:32" x14ac:dyDescent="0.25">
      <c r="X130" s="41"/>
      <c r="Y130" s="23"/>
      <c r="Z130" s="24"/>
      <c r="AA130" s="23"/>
      <c r="AB130" s="24"/>
      <c r="AC130" s="32"/>
      <c r="AD130" s="84"/>
      <c r="AF130" s="85"/>
    </row>
    <row r="131" spans="24:32" x14ac:dyDescent="0.25">
      <c r="X131" s="41" t="s">
        <v>65</v>
      </c>
      <c r="Y131" s="140" t="str">
        <f>L15</f>
        <v>Jakubková Daniela</v>
      </c>
      <c r="Z131" s="143"/>
      <c r="AA131" s="23"/>
      <c r="AB131" s="24"/>
      <c r="AC131" s="32"/>
      <c r="AD131" s="84"/>
      <c r="AF131" s="85"/>
    </row>
    <row r="132" spans="24:32" x14ac:dyDescent="0.25">
      <c r="X132" s="41"/>
      <c r="Y132" s="23"/>
      <c r="Z132" s="45"/>
      <c r="AA132" s="28"/>
      <c r="AB132" s="24"/>
      <c r="AC132" s="32"/>
      <c r="AD132" s="84"/>
      <c r="AF132" s="85"/>
    </row>
    <row r="133" spans="24:32" x14ac:dyDescent="0.25">
      <c r="X133" s="41"/>
      <c r="Y133" s="23"/>
      <c r="Z133" s="28"/>
      <c r="AA133" s="28"/>
      <c r="AB133" s="24"/>
      <c r="AC133" s="32"/>
      <c r="AD133" s="84"/>
      <c r="AF133" s="85"/>
    </row>
    <row r="134" spans="24:32" x14ac:dyDescent="0.25">
      <c r="X134" s="140" t="str">
        <f>Y125</f>
        <v>Čutová Michaela</v>
      </c>
      <c r="Y134" s="140"/>
      <c r="Z134" s="131"/>
      <c r="AA134" s="131"/>
      <c r="AB134" s="24"/>
      <c r="AC134" s="115" t="str">
        <f>AA140</f>
        <v>Dvořáčková Adéla</v>
      </c>
      <c r="AD134" s="158"/>
      <c r="AF134" s="85"/>
    </row>
    <row r="135" spans="24:32" x14ac:dyDescent="0.25">
      <c r="X135" s="132" t="s">
        <v>203</v>
      </c>
      <c r="Y135" s="132"/>
      <c r="Z135" s="117"/>
      <c r="AA135" s="117"/>
      <c r="AB135" s="24"/>
      <c r="AC135" s="118"/>
      <c r="AD135" s="119"/>
      <c r="AF135" s="85"/>
    </row>
    <row r="136" spans="24:32" x14ac:dyDescent="0.25">
      <c r="X136" s="41"/>
      <c r="Y136" s="23"/>
      <c r="Z136" s="23"/>
      <c r="AA136" s="23"/>
      <c r="AB136" s="24"/>
      <c r="AC136" s="20"/>
      <c r="AD136" s="20"/>
      <c r="AF136" s="85"/>
    </row>
    <row r="137" spans="24:32" x14ac:dyDescent="0.25">
      <c r="X137" s="41" t="s">
        <v>170</v>
      </c>
      <c r="Y137" s="140" t="str">
        <f>L63</f>
        <v>Weinmannová Julie</v>
      </c>
      <c r="Z137" s="140"/>
      <c r="AA137" s="23"/>
      <c r="AB137" s="24"/>
      <c r="AC137" s="20"/>
      <c r="AD137" s="20"/>
      <c r="AF137" s="85"/>
    </row>
    <row r="138" spans="24:32" x14ac:dyDescent="0.25">
      <c r="X138" s="41"/>
      <c r="Y138" s="23"/>
      <c r="Z138" s="22"/>
      <c r="AA138" s="23"/>
      <c r="AB138" s="24"/>
      <c r="AC138" s="20"/>
      <c r="AD138" s="20"/>
      <c r="AF138" s="85"/>
    </row>
    <row r="139" spans="24:32" x14ac:dyDescent="0.25">
      <c r="X139" s="41"/>
      <c r="Y139" s="23"/>
      <c r="Z139" s="24"/>
      <c r="AA139" s="23"/>
      <c r="AB139" s="24"/>
      <c r="AC139" s="20"/>
      <c r="AD139" s="20"/>
      <c r="AF139" s="85"/>
    </row>
    <row r="140" spans="24:32" x14ac:dyDescent="0.25">
      <c r="X140" s="41"/>
      <c r="Y140" s="23"/>
      <c r="Z140" s="71"/>
      <c r="AA140" s="164" t="str">
        <f>Y143</f>
        <v>Dvořáčková Adéla</v>
      </c>
      <c r="AB140" s="113"/>
      <c r="AC140" s="20"/>
      <c r="AD140" s="20"/>
      <c r="AF140" s="85"/>
    </row>
    <row r="141" spans="24:32" x14ac:dyDescent="0.25">
      <c r="X141" s="41"/>
      <c r="Y141" s="23"/>
      <c r="Z141" s="24"/>
      <c r="AA141" s="21"/>
      <c r="AB141" s="45"/>
      <c r="AC141" s="20"/>
      <c r="AD141" s="20"/>
      <c r="AF141" s="85"/>
    </row>
    <row r="142" spans="24:32" x14ac:dyDescent="0.25">
      <c r="X142" s="41"/>
      <c r="Y142" s="23"/>
      <c r="Z142" s="24"/>
      <c r="AA142" s="23"/>
      <c r="AB142" s="28"/>
      <c r="AC142" s="20"/>
      <c r="AD142" s="20"/>
      <c r="AF142" s="85"/>
    </row>
    <row r="143" spans="24:32" x14ac:dyDescent="0.25">
      <c r="X143" s="41" t="s">
        <v>90</v>
      </c>
      <c r="Y143" s="140" t="str">
        <f>L34</f>
        <v>Dvořáčková Adéla</v>
      </c>
      <c r="Z143" s="143"/>
      <c r="AA143" s="23"/>
      <c r="AB143" s="23"/>
      <c r="AC143" s="20"/>
      <c r="AD143" s="20"/>
      <c r="AF143" s="85"/>
    </row>
    <row r="144" spans="24:32" x14ac:dyDescent="0.25">
      <c r="X144" s="41"/>
      <c r="AF144" s="85"/>
    </row>
    <row r="145" spans="24:34" x14ac:dyDescent="0.25">
      <c r="X145" s="41"/>
      <c r="AF145" s="85"/>
    </row>
    <row r="146" spans="24:34" x14ac:dyDescent="0.25">
      <c r="X146" s="132"/>
      <c r="Y146" s="132"/>
      <c r="AD146" s="159"/>
      <c r="AE146" s="159"/>
      <c r="AF146" s="85"/>
      <c r="AG146" s="160" t="str">
        <f>AE171</f>
        <v>Koliášová Kateřina</v>
      </c>
      <c r="AH146" s="159"/>
    </row>
    <row r="147" spans="24:34" x14ac:dyDescent="0.25">
      <c r="X147" s="41"/>
      <c r="Y147" s="40"/>
      <c r="AD147" s="146" t="s">
        <v>205</v>
      </c>
      <c r="AE147" s="146"/>
      <c r="AF147" s="85"/>
      <c r="AG147" s="146" t="s">
        <v>97</v>
      </c>
      <c r="AH147" s="146"/>
    </row>
    <row r="148" spans="24:34" x14ac:dyDescent="0.25">
      <c r="X148" s="41"/>
      <c r="AF148" s="85"/>
    </row>
    <row r="149" spans="24:34" x14ac:dyDescent="0.25">
      <c r="X149" s="41"/>
      <c r="AF149" s="85"/>
    </row>
    <row r="150" spans="24:34" x14ac:dyDescent="0.25">
      <c r="X150" s="41" t="s">
        <v>64</v>
      </c>
      <c r="Y150" s="140" t="str">
        <f>L27</f>
        <v>Vaníčková Nikola</v>
      </c>
      <c r="Z150" s="140"/>
      <c r="AA150" s="23"/>
      <c r="AB150" s="23"/>
      <c r="AC150" s="20"/>
      <c r="AD150" s="20"/>
      <c r="AF150" s="85"/>
    </row>
    <row r="151" spans="24:34" x14ac:dyDescent="0.25">
      <c r="X151" s="41"/>
      <c r="Y151" s="23"/>
      <c r="Z151" s="22"/>
      <c r="AA151" s="23"/>
      <c r="AB151" s="23"/>
      <c r="AC151" s="20"/>
      <c r="AD151" s="20"/>
      <c r="AF151" s="85"/>
    </row>
    <row r="152" spans="24:34" x14ac:dyDescent="0.25">
      <c r="X152" s="41"/>
      <c r="Y152" s="23"/>
      <c r="Z152" s="24"/>
      <c r="AA152" s="23"/>
      <c r="AB152" s="23"/>
      <c r="AC152" s="20"/>
      <c r="AD152" s="20"/>
      <c r="AF152" s="85"/>
    </row>
    <row r="153" spans="24:34" x14ac:dyDescent="0.25">
      <c r="X153" s="41"/>
      <c r="Y153" s="23"/>
      <c r="Z153" s="71"/>
      <c r="AA153" s="162" t="str">
        <f>Y150</f>
        <v>Vaníčková Nikola</v>
      </c>
      <c r="AB153" s="114"/>
      <c r="AC153" s="20"/>
      <c r="AD153" s="20"/>
      <c r="AF153" s="85"/>
    </row>
    <row r="154" spans="24:34" x14ac:dyDescent="0.25">
      <c r="X154" s="41"/>
      <c r="Y154" s="23"/>
      <c r="Z154" s="24"/>
      <c r="AA154" s="21"/>
      <c r="AB154" s="22"/>
      <c r="AC154" s="20"/>
      <c r="AD154" s="20"/>
      <c r="AF154" s="85"/>
    </row>
    <row r="155" spans="24:34" x14ac:dyDescent="0.25">
      <c r="X155" s="41"/>
      <c r="Y155" s="23"/>
      <c r="Z155" s="24"/>
      <c r="AA155" s="23"/>
      <c r="AB155" s="24"/>
      <c r="AC155" s="20"/>
      <c r="AD155" s="20"/>
      <c r="AF155" s="85"/>
    </row>
    <row r="156" spans="24:34" x14ac:dyDescent="0.25">
      <c r="X156" s="41" t="s">
        <v>176</v>
      </c>
      <c r="Y156" s="140" t="str">
        <f>L75</f>
        <v>Králová Natálie</v>
      </c>
      <c r="Z156" s="143"/>
      <c r="AA156" s="23"/>
      <c r="AB156" s="24"/>
      <c r="AC156" s="20"/>
      <c r="AD156" s="20"/>
      <c r="AF156" s="85"/>
    </row>
    <row r="157" spans="24:34" x14ac:dyDescent="0.25">
      <c r="X157" s="41"/>
      <c r="Y157" s="23"/>
      <c r="Z157" s="45"/>
      <c r="AA157" s="28"/>
      <c r="AB157" s="24"/>
      <c r="AC157" s="20"/>
      <c r="AD157" s="20"/>
      <c r="AF157" s="85"/>
    </row>
    <row r="158" spans="24:34" x14ac:dyDescent="0.25">
      <c r="X158" s="41"/>
      <c r="Y158" s="23"/>
      <c r="Z158" s="28"/>
      <c r="AA158" s="28"/>
      <c r="AB158" s="24"/>
      <c r="AC158" s="20"/>
      <c r="AD158" s="20"/>
      <c r="AF158" s="85"/>
    </row>
    <row r="159" spans="24:34" x14ac:dyDescent="0.25">
      <c r="X159" s="149" t="str">
        <f>Y156</f>
        <v>Králová Natálie</v>
      </c>
      <c r="Y159" s="149"/>
      <c r="Z159" s="28"/>
      <c r="AA159" s="28"/>
      <c r="AB159" s="24"/>
      <c r="AC159" s="115" t="str">
        <f>AA153</f>
        <v>Vaníčková Nikola</v>
      </c>
      <c r="AD159" s="116"/>
      <c r="AF159" s="85"/>
    </row>
    <row r="160" spans="24:34" x14ac:dyDescent="0.25">
      <c r="X160" s="132" t="s">
        <v>203</v>
      </c>
      <c r="Y160" s="132"/>
      <c r="Z160" s="104"/>
      <c r="AA160" s="104"/>
      <c r="AB160" s="24"/>
      <c r="AC160" s="118"/>
      <c r="AD160" s="152"/>
      <c r="AF160" s="85"/>
    </row>
    <row r="161" spans="24:32" x14ac:dyDescent="0.25">
      <c r="X161" s="41"/>
      <c r="Y161" s="23"/>
      <c r="Z161" s="23"/>
      <c r="AA161" s="23"/>
      <c r="AB161" s="24"/>
      <c r="AC161" s="32"/>
      <c r="AD161" s="84"/>
      <c r="AF161" s="85"/>
    </row>
    <row r="162" spans="24:32" x14ac:dyDescent="0.25">
      <c r="X162" s="41" t="s">
        <v>24</v>
      </c>
      <c r="Y162" s="140" t="str">
        <f>L8</f>
        <v>Harazímová Hana</v>
      </c>
      <c r="Z162" s="140"/>
      <c r="AA162" s="23"/>
      <c r="AB162" s="24"/>
      <c r="AC162" s="32"/>
      <c r="AD162" s="84"/>
      <c r="AF162" s="85"/>
    </row>
    <row r="163" spans="24:32" x14ac:dyDescent="0.25">
      <c r="X163" s="41"/>
      <c r="Y163" s="23"/>
      <c r="Z163" s="22"/>
      <c r="AA163" s="23"/>
      <c r="AB163" s="24"/>
      <c r="AC163" s="32"/>
      <c r="AD163" s="84"/>
      <c r="AF163" s="85"/>
    </row>
    <row r="164" spans="24:32" x14ac:dyDescent="0.25">
      <c r="X164" s="41"/>
      <c r="Y164" s="23"/>
      <c r="Z164" s="24"/>
      <c r="AA164" s="23"/>
      <c r="AB164" s="24"/>
      <c r="AC164" s="32"/>
      <c r="AD164" s="84"/>
      <c r="AF164" s="85"/>
    </row>
    <row r="165" spans="24:32" x14ac:dyDescent="0.25">
      <c r="X165" s="41"/>
      <c r="Y165" s="23"/>
      <c r="Z165" s="24"/>
      <c r="AA165" s="164" t="str">
        <f>Y168</f>
        <v>Pondělíková Veronika</v>
      </c>
      <c r="AB165" s="113"/>
      <c r="AC165" s="32"/>
      <c r="AD165" s="84"/>
      <c r="AF165" s="85"/>
    </row>
    <row r="166" spans="24:32" x14ac:dyDescent="0.25">
      <c r="X166" s="41"/>
      <c r="Y166" s="23"/>
      <c r="Z166" s="24"/>
      <c r="AA166" s="21"/>
      <c r="AB166" s="45"/>
      <c r="AC166" s="32"/>
      <c r="AD166" s="84"/>
      <c r="AF166" s="85"/>
    </row>
    <row r="167" spans="24:32" x14ac:dyDescent="0.25">
      <c r="X167" s="41"/>
      <c r="Y167" s="23"/>
      <c r="Z167" s="24"/>
      <c r="AA167" s="23"/>
      <c r="AB167" s="28"/>
      <c r="AC167" s="32"/>
      <c r="AD167" s="84"/>
      <c r="AF167" s="85"/>
    </row>
    <row r="168" spans="24:32" x14ac:dyDescent="0.25">
      <c r="X168" s="41" t="s">
        <v>175</v>
      </c>
      <c r="Y168" s="140" t="str">
        <f>L57</f>
        <v>Pondělíková Veronika</v>
      </c>
      <c r="Z168" s="143"/>
      <c r="AA168" s="23"/>
      <c r="AB168" s="23"/>
      <c r="AC168" s="32"/>
      <c r="AD168" s="84"/>
      <c r="AF168" s="85"/>
    </row>
    <row r="169" spans="24:32" x14ac:dyDescent="0.25">
      <c r="X169" s="41"/>
      <c r="AC169" s="40"/>
      <c r="AD169" s="85"/>
      <c r="AF169" s="85"/>
    </row>
    <row r="170" spans="24:32" x14ac:dyDescent="0.25">
      <c r="X170" s="41"/>
      <c r="AC170" s="40"/>
      <c r="AD170" s="85"/>
      <c r="AF170" s="85"/>
    </row>
    <row r="171" spans="24:32" x14ac:dyDescent="0.25">
      <c r="X171" s="132"/>
      <c r="Y171" s="132"/>
      <c r="AB171" s="159"/>
      <c r="AC171" s="159"/>
      <c r="AD171" s="85"/>
      <c r="AE171" s="160" t="str">
        <f>AC183</f>
        <v>Koliášová Kateřina</v>
      </c>
      <c r="AF171" s="161"/>
    </row>
    <row r="172" spans="24:32" x14ac:dyDescent="0.25">
      <c r="X172" s="132"/>
      <c r="Y172" s="132"/>
      <c r="AB172" s="146" t="s">
        <v>204</v>
      </c>
      <c r="AC172" s="146"/>
      <c r="AD172" s="85"/>
    </row>
    <row r="173" spans="24:32" x14ac:dyDescent="0.25">
      <c r="X173" s="41"/>
      <c r="AC173" s="40"/>
      <c r="AD173" s="85"/>
    </row>
    <row r="174" spans="24:32" x14ac:dyDescent="0.25">
      <c r="X174" s="41" t="s">
        <v>92</v>
      </c>
      <c r="Y174" s="140" t="str">
        <f>L37</f>
        <v>Doubková Veronika</v>
      </c>
      <c r="Z174" s="140"/>
      <c r="AA174" s="23"/>
      <c r="AB174" s="23"/>
      <c r="AC174" s="32"/>
      <c r="AD174" s="84"/>
    </row>
    <row r="175" spans="24:32" x14ac:dyDescent="0.25">
      <c r="X175" s="41"/>
      <c r="Y175" s="23"/>
      <c r="Z175" s="22"/>
      <c r="AA175" s="23"/>
      <c r="AB175" s="23"/>
      <c r="AC175" s="32"/>
      <c r="AD175" s="84"/>
    </row>
    <row r="176" spans="24:32" x14ac:dyDescent="0.25">
      <c r="X176" s="41"/>
      <c r="Y176" s="23"/>
      <c r="Z176" s="24"/>
      <c r="AA176" s="23"/>
      <c r="AB176" s="23"/>
      <c r="AC176" s="32"/>
      <c r="AD176" s="84"/>
    </row>
    <row r="177" spans="24:30" x14ac:dyDescent="0.25">
      <c r="X177" s="41"/>
      <c r="Y177" s="23"/>
      <c r="Z177" s="24"/>
      <c r="AA177" s="162" t="str">
        <f>Y174</f>
        <v>Doubková Veronika</v>
      </c>
      <c r="AB177" s="114"/>
      <c r="AC177" s="32"/>
      <c r="AD177" s="84"/>
    </row>
    <row r="178" spans="24:30" x14ac:dyDescent="0.25">
      <c r="X178" s="41"/>
      <c r="Y178" s="23"/>
      <c r="Z178" s="24"/>
      <c r="AA178" s="21"/>
      <c r="AB178" s="22"/>
      <c r="AC178" s="32"/>
      <c r="AD178" s="84"/>
    </row>
    <row r="179" spans="24:30" x14ac:dyDescent="0.25">
      <c r="X179" s="41"/>
      <c r="Y179" s="23"/>
      <c r="Z179" s="24"/>
      <c r="AA179" s="23"/>
      <c r="AB179" s="24"/>
      <c r="AC179" s="32"/>
      <c r="AD179" s="84"/>
    </row>
    <row r="180" spans="24:30" x14ac:dyDescent="0.25">
      <c r="X180" s="41" t="s">
        <v>93</v>
      </c>
      <c r="Y180" s="140" t="str">
        <f>L46</f>
        <v>Slavíčková Kateřina</v>
      </c>
      <c r="Z180" s="143"/>
      <c r="AA180" s="23"/>
      <c r="AB180" s="24"/>
      <c r="AC180" s="32"/>
      <c r="AD180" s="84"/>
    </row>
    <row r="181" spans="24:30" x14ac:dyDescent="0.25">
      <c r="X181" s="41"/>
      <c r="Y181" s="23"/>
      <c r="Z181" s="45"/>
      <c r="AA181" s="28"/>
      <c r="AB181" s="24"/>
      <c r="AC181" s="32"/>
      <c r="AD181" s="84"/>
    </row>
    <row r="182" spans="24:30" x14ac:dyDescent="0.25">
      <c r="X182" s="41"/>
      <c r="Y182" s="23"/>
      <c r="Z182" s="28"/>
      <c r="AA182" s="28"/>
      <c r="AB182" s="24"/>
      <c r="AC182" s="32"/>
      <c r="AD182" s="84"/>
    </row>
    <row r="183" spans="24:30" x14ac:dyDescent="0.25">
      <c r="X183" s="159" t="str">
        <f>Y186</f>
        <v>Muzikářová Anna</v>
      </c>
      <c r="Y183" s="159"/>
      <c r="Z183" s="28"/>
      <c r="AA183" s="28"/>
      <c r="AB183" s="24"/>
      <c r="AC183" s="115" t="str">
        <f>AA189</f>
        <v>Koliášová Kateřina</v>
      </c>
      <c r="AD183" s="158"/>
    </row>
    <row r="184" spans="24:30" x14ac:dyDescent="0.25">
      <c r="X184" s="132" t="s">
        <v>203</v>
      </c>
      <c r="Y184" s="132"/>
      <c r="Z184" s="104"/>
      <c r="AA184" s="104"/>
      <c r="AB184" s="24"/>
      <c r="AC184" s="118"/>
      <c r="AD184" s="119"/>
    </row>
    <row r="185" spans="24:30" x14ac:dyDescent="0.25">
      <c r="X185" s="41"/>
      <c r="Y185" s="23"/>
      <c r="Z185" s="23"/>
      <c r="AA185" s="23"/>
      <c r="AB185" s="24"/>
      <c r="AC185" s="20"/>
      <c r="AD185" s="20"/>
    </row>
    <row r="186" spans="24:30" x14ac:dyDescent="0.25">
      <c r="X186" s="41" t="s">
        <v>229</v>
      </c>
      <c r="Y186" s="140" t="str">
        <f>L65</f>
        <v>Muzikářová Anna</v>
      </c>
      <c r="Z186" s="140"/>
      <c r="AA186" s="23"/>
      <c r="AB186" s="24"/>
      <c r="AC186" s="20"/>
      <c r="AD186" s="20"/>
    </row>
    <row r="187" spans="24:30" x14ac:dyDescent="0.25">
      <c r="X187" s="41"/>
      <c r="Y187" s="23"/>
      <c r="Z187" s="22"/>
      <c r="AA187" s="23"/>
      <c r="AB187" s="24"/>
      <c r="AC187" s="20"/>
      <c r="AD187" s="20"/>
    </row>
    <row r="188" spans="24:30" x14ac:dyDescent="0.25">
      <c r="X188" s="41"/>
      <c r="Y188" s="23"/>
      <c r="Z188" s="24"/>
      <c r="AA188" s="23"/>
      <c r="AB188" s="24"/>
      <c r="AC188" s="20"/>
      <c r="AD188" s="20"/>
    </row>
    <row r="189" spans="24:30" x14ac:dyDescent="0.25">
      <c r="X189" s="41"/>
      <c r="Y189" s="23"/>
      <c r="Z189" s="41"/>
      <c r="AA189" s="164" t="str">
        <f>Y192</f>
        <v>Koliášová Kateřina</v>
      </c>
      <c r="AB189" s="113"/>
      <c r="AC189" s="20"/>
      <c r="AD189" s="20"/>
    </row>
    <row r="190" spans="24:30" x14ac:dyDescent="0.25">
      <c r="X190" s="41"/>
      <c r="Y190" s="23"/>
      <c r="Z190" s="24"/>
      <c r="AA190" s="21"/>
      <c r="AB190" s="45"/>
      <c r="AC190" s="20"/>
      <c r="AD190" s="20"/>
    </row>
    <row r="191" spans="24:30" x14ac:dyDescent="0.25">
      <c r="X191" s="41"/>
      <c r="Y191" s="23"/>
      <c r="Z191" s="24"/>
      <c r="AA191" s="23"/>
      <c r="AB191" s="28"/>
      <c r="AC191" s="20"/>
      <c r="AD191" s="20"/>
    </row>
    <row r="192" spans="24:30" x14ac:dyDescent="0.25">
      <c r="X192" s="41" t="s">
        <v>52</v>
      </c>
      <c r="Y192" s="140" t="str">
        <f>L17</f>
        <v>Koliášová Kateřina</v>
      </c>
      <c r="Z192" s="143"/>
      <c r="AA192" s="23"/>
      <c r="AB192" s="23"/>
      <c r="AC192" s="20"/>
      <c r="AD192" s="20"/>
    </row>
  </sheetData>
  <mergeCells count="150">
    <mergeCell ref="M4:O4"/>
    <mergeCell ref="Y4:Z4"/>
    <mergeCell ref="AA7:AB7"/>
    <mergeCell ref="Y10:Z10"/>
    <mergeCell ref="M12:O12"/>
    <mergeCell ref="M13:O13"/>
    <mergeCell ref="X13:Y13"/>
    <mergeCell ref="Z13:AA13"/>
    <mergeCell ref="B1:D1"/>
    <mergeCell ref="B3:D3"/>
    <mergeCell ref="E3:G3"/>
    <mergeCell ref="H3:J3"/>
    <mergeCell ref="M3:O3"/>
    <mergeCell ref="AB3:AD3"/>
    <mergeCell ref="M32:O32"/>
    <mergeCell ref="M33:O33"/>
    <mergeCell ref="M22:O22"/>
    <mergeCell ref="Y22:Z22"/>
    <mergeCell ref="M23:O23"/>
    <mergeCell ref="X25:Y25"/>
    <mergeCell ref="AB25:AC25"/>
    <mergeCell ref="AE25:AF25"/>
    <mergeCell ref="AC13:AD13"/>
    <mergeCell ref="X14:Y14"/>
    <mergeCell ref="Z14:AA14"/>
    <mergeCell ref="AC14:AD14"/>
    <mergeCell ref="Y16:Z16"/>
    <mergeCell ref="AA19:AB19"/>
    <mergeCell ref="Y34:Z34"/>
    <mergeCell ref="X37:Y37"/>
    <mergeCell ref="Z37:AA37"/>
    <mergeCell ref="AC37:AD37"/>
    <mergeCell ref="X38:Y38"/>
    <mergeCell ref="Z38:AA38"/>
    <mergeCell ref="AC38:AD38"/>
    <mergeCell ref="X26:Y26"/>
    <mergeCell ref="AB26:AC26"/>
    <mergeCell ref="Y28:Z28"/>
    <mergeCell ref="AA31:AB31"/>
    <mergeCell ref="AD49:AE49"/>
    <mergeCell ref="AG49:AH49"/>
    <mergeCell ref="AD50:AE50"/>
    <mergeCell ref="AG50:AH50"/>
    <mergeCell ref="M52:O52"/>
    <mergeCell ref="Y40:Z40"/>
    <mergeCell ref="M42:O42"/>
    <mergeCell ref="M43:O43"/>
    <mergeCell ref="AA43:AB43"/>
    <mergeCell ref="Y46:Z46"/>
    <mergeCell ref="W45:X45"/>
    <mergeCell ref="W47:X47"/>
    <mergeCell ref="AE74:AF74"/>
    <mergeCell ref="AC62:AD62"/>
    <mergeCell ref="X63:Y63"/>
    <mergeCell ref="Z63:AA63"/>
    <mergeCell ref="AC63:AD63"/>
    <mergeCell ref="Y65:Z65"/>
    <mergeCell ref="AA68:AB68"/>
    <mergeCell ref="M53:O53"/>
    <mergeCell ref="Y53:Z53"/>
    <mergeCell ref="AA56:AB56"/>
    <mergeCell ref="Y59:Z59"/>
    <mergeCell ref="M61:O61"/>
    <mergeCell ref="X62:Y62"/>
    <mergeCell ref="Z62:AA62"/>
    <mergeCell ref="X75:Y75"/>
    <mergeCell ref="AB75:AC75"/>
    <mergeCell ref="Y77:Z77"/>
    <mergeCell ref="AA80:AB80"/>
    <mergeCell ref="Y83:Z83"/>
    <mergeCell ref="X86:Y86"/>
    <mergeCell ref="Z86:AA86"/>
    <mergeCell ref="AC86:AD86"/>
    <mergeCell ref="M71:O71"/>
    <mergeCell ref="Y71:Z71"/>
    <mergeCell ref="M72:O72"/>
    <mergeCell ref="X74:Y74"/>
    <mergeCell ref="AB74:AC74"/>
    <mergeCell ref="M73:O73"/>
    <mergeCell ref="M83:O83"/>
    <mergeCell ref="AB99:AD99"/>
    <mergeCell ref="Y101:Z101"/>
    <mergeCell ref="AA104:AB104"/>
    <mergeCell ref="Y107:Z107"/>
    <mergeCell ref="X110:Y110"/>
    <mergeCell ref="Z110:AA110"/>
    <mergeCell ref="AC110:AD110"/>
    <mergeCell ref="X87:Y87"/>
    <mergeCell ref="Z87:AA87"/>
    <mergeCell ref="AC87:AD87"/>
    <mergeCell ref="Y89:Z89"/>
    <mergeCell ref="AA92:AB92"/>
    <mergeCell ref="Y95:Z95"/>
    <mergeCell ref="AE122:AF122"/>
    <mergeCell ref="X123:Y123"/>
    <mergeCell ref="AB123:AC123"/>
    <mergeCell ref="Y125:Z125"/>
    <mergeCell ref="X111:Y111"/>
    <mergeCell ref="Z111:AA111"/>
    <mergeCell ref="AC111:AD111"/>
    <mergeCell ref="Y113:Z113"/>
    <mergeCell ref="AA116:AB116"/>
    <mergeCell ref="Y119:Z119"/>
    <mergeCell ref="AG147:AH147"/>
    <mergeCell ref="Y150:Z150"/>
    <mergeCell ref="AA153:AB153"/>
    <mergeCell ref="Y156:Z156"/>
    <mergeCell ref="X159:Y159"/>
    <mergeCell ref="AC159:AD159"/>
    <mergeCell ref="Y137:Z137"/>
    <mergeCell ref="AA140:AB140"/>
    <mergeCell ref="Y143:Z143"/>
    <mergeCell ref="X146:Y146"/>
    <mergeCell ref="AD146:AE146"/>
    <mergeCell ref="AG146:AH146"/>
    <mergeCell ref="AB172:AC172"/>
    <mergeCell ref="Y174:Z174"/>
    <mergeCell ref="AA177:AB177"/>
    <mergeCell ref="Y180:Z180"/>
    <mergeCell ref="X160:Y160"/>
    <mergeCell ref="AC160:AD160"/>
    <mergeCell ref="Y162:Z162"/>
    <mergeCell ref="AA165:AB165"/>
    <mergeCell ref="Y168:Z168"/>
    <mergeCell ref="X171:Y171"/>
    <mergeCell ref="AB171:AC171"/>
    <mergeCell ref="Y192:Z192"/>
    <mergeCell ref="W52:X52"/>
    <mergeCell ref="W54:X54"/>
    <mergeCell ref="V50:W50"/>
    <mergeCell ref="V49:W49"/>
    <mergeCell ref="X183:Y183"/>
    <mergeCell ref="AC183:AD183"/>
    <mergeCell ref="X184:Y184"/>
    <mergeCell ref="AC184:AD184"/>
    <mergeCell ref="Y186:Z186"/>
    <mergeCell ref="AA189:AB189"/>
    <mergeCell ref="AD147:AE147"/>
    <mergeCell ref="AA128:AB128"/>
    <mergeCell ref="Y131:Z131"/>
    <mergeCell ref="X134:Y134"/>
    <mergeCell ref="Z134:AA134"/>
    <mergeCell ref="AC134:AD134"/>
    <mergeCell ref="X135:Y135"/>
    <mergeCell ref="Z135:AA135"/>
    <mergeCell ref="AC135:AD135"/>
    <mergeCell ref="X122:Y122"/>
    <mergeCell ref="AB122:AC122"/>
    <mergeCell ref="AE171:AF171"/>
    <mergeCell ref="X172:Y172"/>
  </mergeCells>
  <conditionalFormatting sqref="Y4 Y10 Y16 Y22">
    <cfRule type="expression" dxfId="131" priority="35" stopIfTrue="1">
      <formula>OR(AND(Y4&lt;&gt;"Bye",Y5="Bye"),Z4=$G$5)</formula>
    </cfRule>
    <cfRule type="expression" dxfId="130" priority="36" stopIfTrue="1">
      <formula>Z5=$G$5</formula>
    </cfRule>
  </conditionalFormatting>
  <conditionalFormatting sqref="Y5 Y11 Y17">
    <cfRule type="expression" dxfId="129" priority="33" stopIfTrue="1">
      <formula>OR(AND(Y5&lt;&gt;"Bye",Y4="Bye"),Z5=$G$5)</formula>
    </cfRule>
    <cfRule type="expression" dxfId="128" priority="34" stopIfTrue="1">
      <formula>Z4=$G$5</formula>
    </cfRule>
  </conditionalFormatting>
  <conditionalFormatting sqref="Y28 Y34 Y40 Y46">
    <cfRule type="expression" dxfId="127" priority="31" stopIfTrue="1">
      <formula>OR(AND(Y28&lt;&gt;"Bye",Y29="Bye"),Z28=$G$5)</formula>
    </cfRule>
    <cfRule type="expression" dxfId="126" priority="32" stopIfTrue="1">
      <formula>Z29=$G$5</formula>
    </cfRule>
  </conditionalFormatting>
  <conditionalFormatting sqref="Y29 Y35 Y41">
    <cfRule type="expression" dxfId="125" priority="29" stopIfTrue="1">
      <formula>OR(AND(Y29&lt;&gt;"Bye",Y28="Bye"),Z29=$G$5)</formula>
    </cfRule>
    <cfRule type="expression" dxfId="124" priority="30" stopIfTrue="1">
      <formula>Z28=$G$5</formula>
    </cfRule>
  </conditionalFormatting>
  <conditionalFormatting sqref="Y53 Y59 Y65">
    <cfRule type="expression" dxfId="123" priority="27" stopIfTrue="1">
      <formula>OR(AND(Y53&lt;&gt;"Bye",Y54="Bye"),Z53=$G$5)</formula>
    </cfRule>
    <cfRule type="expression" dxfId="122" priority="28" stopIfTrue="1">
      <formula>Z54=$G$5</formula>
    </cfRule>
  </conditionalFormatting>
  <conditionalFormatting sqref="Y54 Y60 Y66">
    <cfRule type="expression" dxfId="121" priority="25" stopIfTrue="1">
      <formula>OR(AND(Y54&lt;&gt;"Bye",Y53="Bye"),Z54=$G$5)</formula>
    </cfRule>
    <cfRule type="expression" dxfId="120" priority="26" stopIfTrue="1">
      <formula>Z53=$G$5</formula>
    </cfRule>
  </conditionalFormatting>
  <conditionalFormatting sqref="Y77 Y95 Y89">
    <cfRule type="expression" dxfId="119" priority="23" stopIfTrue="1">
      <formula>OR(AND(Y77&lt;&gt;"Bye",Y78="Bye"),Z77=$G$5)</formula>
    </cfRule>
    <cfRule type="expression" dxfId="118" priority="24" stopIfTrue="1">
      <formula>Z78=$G$5</formula>
    </cfRule>
  </conditionalFormatting>
  <conditionalFormatting sqref="Y78 Y84 Y90">
    <cfRule type="expression" dxfId="117" priority="21" stopIfTrue="1">
      <formula>OR(AND(Y78&lt;&gt;"Bye",Y77="Bye"),Z78=$G$5)</formula>
    </cfRule>
    <cfRule type="expression" dxfId="116" priority="22" stopIfTrue="1">
      <formula>Z77=$G$5</formula>
    </cfRule>
  </conditionalFormatting>
  <conditionalFormatting sqref="Y101 Y107 Y113 Y119">
    <cfRule type="expression" dxfId="115" priority="19" stopIfTrue="1">
      <formula>OR(AND(Y101&lt;&gt;"Bye",Y102="Bye"),Z101=$G$5)</formula>
    </cfRule>
    <cfRule type="expression" dxfId="114" priority="20" stopIfTrue="1">
      <formula>Z102=$G$5</formula>
    </cfRule>
  </conditionalFormatting>
  <conditionalFormatting sqref="Y102 Y108 Y114">
    <cfRule type="expression" dxfId="113" priority="17" stopIfTrue="1">
      <formula>OR(AND(Y102&lt;&gt;"Bye",Y101="Bye"),Z102=$G$5)</formula>
    </cfRule>
    <cfRule type="expression" dxfId="112" priority="18" stopIfTrue="1">
      <formula>Z101=$G$5</formula>
    </cfRule>
  </conditionalFormatting>
  <conditionalFormatting sqref="Y143 Y131 Y137">
    <cfRule type="expression" dxfId="111" priority="15" stopIfTrue="1">
      <formula>OR(AND(Y131&lt;&gt;"Bye",Y132="Bye"),Z131=$G$5)</formula>
    </cfRule>
    <cfRule type="expression" dxfId="110" priority="16" stopIfTrue="1">
      <formula>Z132=$G$5</formula>
    </cfRule>
  </conditionalFormatting>
  <conditionalFormatting sqref="Y126 Y132 Y138">
    <cfRule type="expression" dxfId="109" priority="13" stopIfTrue="1">
      <formula>OR(AND(Y126&lt;&gt;"Bye",Y125="Bye"),Z126=$G$5)</formula>
    </cfRule>
    <cfRule type="expression" dxfId="108" priority="14" stopIfTrue="1">
      <formula>Z125=$G$5</formula>
    </cfRule>
  </conditionalFormatting>
  <conditionalFormatting sqref="Y150 Y156 Y162 Y168">
    <cfRule type="expression" dxfId="107" priority="11" stopIfTrue="1">
      <formula>OR(AND(Y150&lt;&gt;"Bye",Y151="Bye"),Z150=$G$5)</formula>
    </cfRule>
    <cfRule type="expression" dxfId="106" priority="12" stopIfTrue="1">
      <formula>Z151=$G$5</formula>
    </cfRule>
  </conditionalFormatting>
  <conditionalFormatting sqref="Y151 Y157 Y163">
    <cfRule type="expression" dxfId="105" priority="9" stopIfTrue="1">
      <formula>OR(AND(Y151&lt;&gt;"Bye",Y150="Bye"),Z151=$G$5)</formula>
    </cfRule>
    <cfRule type="expression" dxfId="104" priority="10" stopIfTrue="1">
      <formula>Z150=$G$5</formula>
    </cfRule>
  </conditionalFormatting>
  <conditionalFormatting sqref="Y174 Y180 Y186 Y192">
    <cfRule type="expression" dxfId="103" priority="7" stopIfTrue="1">
      <formula>OR(AND(Y174&lt;&gt;"Bye",Y175="Bye"),Z174=$G$5)</formula>
    </cfRule>
    <cfRule type="expression" dxfId="102" priority="8" stopIfTrue="1">
      <formula>Z175=$G$5</formula>
    </cfRule>
  </conditionalFormatting>
  <conditionalFormatting sqref="Y175 Y181 Y187">
    <cfRule type="expression" dxfId="101" priority="5" stopIfTrue="1">
      <formula>OR(AND(Y175&lt;&gt;"Bye",Y174="Bye"),Z175=$G$5)</formula>
    </cfRule>
    <cfRule type="expression" dxfId="100" priority="6" stopIfTrue="1">
      <formula>Z174=$G$5</formula>
    </cfRule>
  </conditionalFormatting>
  <conditionalFormatting sqref="Y125">
    <cfRule type="expression" dxfId="99" priority="3" stopIfTrue="1">
      <formula>OR(AND(Y125&lt;&gt;"Bye",Y126="Bye"),Z125=$G$5)</formula>
    </cfRule>
    <cfRule type="expression" dxfId="98" priority="4" stopIfTrue="1">
      <formula>Z126=$G$5</formula>
    </cfRule>
  </conditionalFormatting>
  <conditionalFormatting sqref="X134">
    <cfRule type="expression" dxfId="97" priority="1" stopIfTrue="1">
      <formula>OR(AND(X134&lt;&gt;"Bye",X135="Bye"),Y134=$G$5)</formula>
    </cfRule>
    <cfRule type="expression" dxfId="96" priority="2" stopIfTrue="1">
      <formula>Y135=$G$5</formula>
    </cfRule>
  </conditionalFormatting>
  <pageMargins left="0.70866141732283472" right="0.70866141732283472" top="0.78740157480314965" bottom="0.78740157480314965" header="0.31496062992125984" footer="0.31496062992125984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2"/>
  <sheetViews>
    <sheetView topLeftCell="B1" workbookViewId="0">
      <selection activeCell="G49" sqref="G49"/>
    </sheetView>
  </sheetViews>
  <sheetFormatPr defaultRowHeight="15" x14ac:dyDescent="0.25"/>
  <cols>
    <col min="1" max="1" width="0" style="39" hidden="1" customWidth="1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hidden="1" customWidth="1"/>
    <col min="24" max="34" width="9.140625" style="38"/>
  </cols>
  <sheetData>
    <row r="1" spans="1:30" ht="21" x14ac:dyDescent="0.35">
      <c r="A1" s="68"/>
      <c r="B1" s="137" t="s">
        <v>233</v>
      </c>
      <c r="C1" s="137"/>
      <c r="D1" s="13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X1" s="41"/>
    </row>
    <row r="2" spans="1:30" x14ac:dyDescent="0.25">
      <c r="C2" s="39"/>
      <c r="E2" s="86"/>
      <c r="F2" s="86"/>
      <c r="G2" s="86"/>
      <c r="H2" s="86"/>
      <c r="I2" s="86"/>
      <c r="J2" s="86"/>
      <c r="K2" s="87"/>
      <c r="L2" s="88"/>
      <c r="M2" s="86"/>
      <c r="N2" s="86"/>
      <c r="O2" s="86"/>
      <c r="P2" s="86"/>
      <c r="Q2" s="86"/>
      <c r="R2" s="86"/>
      <c r="S2" s="86"/>
      <c r="T2" s="86"/>
      <c r="U2" s="86"/>
      <c r="V2" s="86"/>
      <c r="X2" s="41"/>
    </row>
    <row r="3" spans="1:30" x14ac:dyDescent="0.25">
      <c r="B3" s="135" t="s">
        <v>0</v>
      </c>
      <c r="C3" s="135"/>
      <c r="D3" s="135"/>
      <c r="E3" s="138" t="s">
        <v>1</v>
      </c>
      <c r="F3" s="138"/>
      <c r="G3" s="138"/>
      <c r="H3" s="138" t="s">
        <v>2</v>
      </c>
      <c r="I3" s="138"/>
      <c r="J3" s="138"/>
      <c r="K3" s="87"/>
      <c r="L3" s="65" t="s">
        <v>3</v>
      </c>
      <c r="M3" s="167"/>
      <c r="N3" s="167"/>
      <c r="O3" s="167"/>
      <c r="P3" s="86"/>
      <c r="Q3" s="86"/>
      <c r="R3" s="86"/>
      <c r="S3" s="86"/>
      <c r="T3" s="86"/>
      <c r="U3" s="86"/>
      <c r="V3" s="86"/>
      <c r="X3" s="41"/>
      <c r="AB3" s="135" t="s">
        <v>234</v>
      </c>
      <c r="AC3" s="135"/>
      <c r="AD3" s="135"/>
    </row>
    <row r="4" spans="1:30" x14ac:dyDescent="0.25">
      <c r="A4" s="89" t="s">
        <v>4</v>
      </c>
      <c r="B4" s="15" t="s">
        <v>5</v>
      </c>
      <c r="C4" s="89" t="s">
        <v>6</v>
      </c>
      <c r="D4" s="15" t="s">
        <v>7</v>
      </c>
      <c r="E4" s="56" t="s">
        <v>5</v>
      </c>
      <c r="F4" s="56" t="s">
        <v>8</v>
      </c>
      <c r="G4" s="56" t="s">
        <v>7</v>
      </c>
      <c r="H4" s="56" t="s">
        <v>5</v>
      </c>
      <c r="I4" s="56" t="s">
        <v>8</v>
      </c>
      <c r="J4" s="56" t="s">
        <v>7</v>
      </c>
      <c r="K4" s="87"/>
      <c r="L4" s="56" t="s">
        <v>9</v>
      </c>
      <c r="M4" s="168" t="s">
        <v>10</v>
      </c>
      <c r="N4" s="168"/>
      <c r="O4" s="168"/>
      <c r="P4" s="91" t="s">
        <v>11</v>
      </c>
      <c r="Q4" s="56" t="s">
        <v>12</v>
      </c>
      <c r="R4" s="56" t="s">
        <v>13</v>
      </c>
      <c r="S4" s="56" t="s">
        <v>4</v>
      </c>
      <c r="T4" s="51"/>
      <c r="U4" s="51"/>
      <c r="V4" s="51"/>
      <c r="X4" s="43" t="s">
        <v>17</v>
      </c>
      <c r="Y4" s="140" t="str">
        <f>L5</f>
        <v>Simon Václav</v>
      </c>
      <c r="Z4" s="140"/>
      <c r="AA4" s="23"/>
      <c r="AB4" s="23"/>
      <c r="AC4" s="20"/>
      <c r="AD4" s="20"/>
    </row>
    <row r="5" spans="1:30" x14ac:dyDescent="0.25">
      <c r="A5" s="39">
        <v>67</v>
      </c>
      <c r="B5" s="15" t="str">
        <f>L5</f>
        <v>Simon Václav</v>
      </c>
      <c r="C5" s="89" t="s">
        <v>6</v>
      </c>
      <c r="D5" s="15" t="str">
        <f>L8</f>
        <v>Fiala Martin</v>
      </c>
      <c r="E5" s="56">
        <v>2</v>
      </c>
      <c r="F5" s="56" t="s">
        <v>8</v>
      </c>
      <c r="G5" s="56">
        <v>0</v>
      </c>
      <c r="H5" s="56">
        <v>22</v>
      </c>
      <c r="I5" s="56" t="s">
        <v>8</v>
      </c>
      <c r="J5" s="56">
        <v>4</v>
      </c>
      <c r="K5" s="87"/>
      <c r="L5" s="37" t="s">
        <v>246</v>
      </c>
      <c r="M5" s="56">
        <f>SUM(H5,H8,J10)</f>
        <v>66</v>
      </c>
      <c r="N5" s="86" t="s">
        <v>8</v>
      </c>
      <c r="O5" s="56">
        <f>SUM(J5,J8,H10)</f>
        <v>17</v>
      </c>
      <c r="P5" s="56">
        <f>M5-O5</f>
        <v>49</v>
      </c>
      <c r="Q5" s="56">
        <f>SUM(E5,E8,G10)</f>
        <v>6</v>
      </c>
      <c r="R5" s="56">
        <f>Q5+(P5/100)</f>
        <v>6.49</v>
      </c>
      <c r="S5" s="56">
        <f>RANK(R5,$R$5:$R$8,0)</f>
        <v>1</v>
      </c>
      <c r="T5" s="51"/>
      <c r="U5" s="51"/>
      <c r="V5" s="51"/>
      <c r="X5" s="41"/>
      <c r="Y5" s="23"/>
      <c r="Z5" s="22"/>
      <c r="AA5" s="23"/>
      <c r="AB5" s="23"/>
      <c r="AC5" s="20"/>
      <c r="AD5" s="20"/>
    </row>
    <row r="6" spans="1:30" x14ac:dyDescent="0.25">
      <c r="A6" s="39">
        <v>68</v>
      </c>
      <c r="B6" s="15" t="str">
        <f>L6</f>
        <v>Koranda Ondřej</v>
      </c>
      <c r="C6" s="89" t="s">
        <v>6</v>
      </c>
      <c r="D6" s="15" t="str">
        <f>L7</f>
        <v>Fuchs Marek</v>
      </c>
      <c r="E6" s="56">
        <v>0</v>
      </c>
      <c r="F6" s="56" t="s">
        <v>8</v>
      </c>
      <c r="G6" s="56">
        <v>2</v>
      </c>
      <c r="H6" s="56">
        <v>17</v>
      </c>
      <c r="I6" s="56" t="s">
        <v>8</v>
      </c>
      <c r="J6" s="56">
        <v>22</v>
      </c>
      <c r="K6" s="87"/>
      <c r="L6" s="37" t="s">
        <v>257</v>
      </c>
      <c r="M6" s="56">
        <f>SUM(H6,J8,H9)</f>
        <v>46</v>
      </c>
      <c r="N6" s="56" t="s">
        <v>8</v>
      </c>
      <c r="O6" s="56">
        <f>SUM(J6,H8,J9)</f>
        <v>49</v>
      </c>
      <c r="P6" s="56">
        <f t="shared" ref="P6:P8" si="0">M6-O6</f>
        <v>-3</v>
      </c>
      <c r="Q6" s="56">
        <f>SUM(E6,G8,E9)</f>
        <v>2</v>
      </c>
      <c r="R6" s="56">
        <f t="shared" ref="R6:R8" si="1">Q6+(P6/100)</f>
        <v>1.97</v>
      </c>
      <c r="S6" s="56">
        <f t="shared" ref="S6:S8" si="2">RANK(R6,$R$5:$R$8,0)</f>
        <v>3</v>
      </c>
      <c r="T6" s="51"/>
      <c r="U6" s="51"/>
      <c r="V6" s="51"/>
      <c r="X6" s="41"/>
      <c r="Y6" s="23"/>
      <c r="Z6" s="24"/>
      <c r="AA6" s="23"/>
      <c r="AB6" s="23"/>
      <c r="AC6" s="20"/>
      <c r="AD6" s="20"/>
    </row>
    <row r="7" spans="1:30" x14ac:dyDescent="0.25">
      <c r="A7" s="39">
        <v>142</v>
      </c>
      <c r="B7" s="15" t="str">
        <f>L8</f>
        <v>Fiala Martin</v>
      </c>
      <c r="C7" s="89" t="s">
        <v>6</v>
      </c>
      <c r="D7" s="15" t="str">
        <f>L7</f>
        <v>Fuchs Marek</v>
      </c>
      <c r="E7" s="56">
        <v>0</v>
      </c>
      <c r="F7" s="56" t="s">
        <v>8</v>
      </c>
      <c r="G7" s="56">
        <v>2</v>
      </c>
      <c r="H7" s="56">
        <v>6</v>
      </c>
      <c r="I7" s="56" t="s">
        <v>8</v>
      </c>
      <c r="J7" s="56">
        <v>22</v>
      </c>
      <c r="K7" s="87"/>
      <c r="L7" s="15" t="s">
        <v>124</v>
      </c>
      <c r="M7" s="56">
        <f>SUM(J6,J7,H10)</f>
        <v>50</v>
      </c>
      <c r="N7" s="56" t="s">
        <v>8</v>
      </c>
      <c r="O7" s="56">
        <f>SUM(H6,H7,J10)</f>
        <v>45</v>
      </c>
      <c r="P7" s="56">
        <f t="shared" si="0"/>
        <v>5</v>
      </c>
      <c r="Q7" s="56">
        <f>SUM(G6,G7,E10)</f>
        <v>4</v>
      </c>
      <c r="R7" s="56">
        <f t="shared" si="1"/>
        <v>4.05</v>
      </c>
      <c r="S7" s="56">
        <f t="shared" si="2"/>
        <v>2</v>
      </c>
      <c r="T7" s="51"/>
      <c r="U7" s="51"/>
      <c r="V7" s="51"/>
      <c r="X7" s="41"/>
      <c r="Y7" s="23"/>
      <c r="Z7" s="41"/>
      <c r="AA7" s="162" t="str">
        <f>Y4</f>
        <v>Simon Václav</v>
      </c>
      <c r="AB7" s="114"/>
      <c r="AC7" s="20"/>
      <c r="AD7" s="20"/>
    </row>
    <row r="8" spans="1:30" x14ac:dyDescent="0.25">
      <c r="A8" s="39">
        <v>143</v>
      </c>
      <c r="B8" s="15" t="str">
        <f>L5</f>
        <v>Simon Václav</v>
      </c>
      <c r="C8" s="89" t="s">
        <v>6</v>
      </c>
      <c r="D8" s="15" t="str">
        <f>L6</f>
        <v>Koranda Ondřej</v>
      </c>
      <c r="E8" s="56">
        <v>2</v>
      </c>
      <c r="F8" s="56" t="s">
        <v>8</v>
      </c>
      <c r="G8" s="56">
        <v>0</v>
      </c>
      <c r="H8" s="56">
        <v>22</v>
      </c>
      <c r="I8" s="56" t="s">
        <v>8</v>
      </c>
      <c r="J8" s="56">
        <v>7</v>
      </c>
      <c r="K8" s="87"/>
      <c r="L8" s="15" t="s">
        <v>266</v>
      </c>
      <c r="M8" s="56">
        <f>SUM(J5,H7,J9)</f>
        <v>15</v>
      </c>
      <c r="N8" s="56" t="s">
        <v>8</v>
      </c>
      <c r="O8" s="56">
        <f>SUM(H5,J7,H9)</f>
        <v>66</v>
      </c>
      <c r="P8" s="56">
        <f t="shared" si="0"/>
        <v>-51</v>
      </c>
      <c r="Q8" s="56">
        <f>SUM(G5,E7,G9)</f>
        <v>0</v>
      </c>
      <c r="R8" s="56">
        <f t="shared" si="1"/>
        <v>-0.51</v>
      </c>
      <c r="S8" s="56">
        <f t="shared" si="2"/>
        <v>4</v>
      </c>
      <c r="T8" s="51"/>
      <c r="U8" s="51"/>
      <c r="V8" s="51"/>
      <c r="X8" s="41"/>
      <c r="Y8" s="23"/>
      <c r="Z8" s="24"/>
      <c r="AA8" s="21"/>
      <c r="AB8" s="22"/>
      <c r="AC8" s="20"/>
      <c r="AD8" s="20"/>
    </row>
    <row r="9" spans="1:30" x14ac:dyDescent="0.25">
      <c r="A9" s="39">
        <v>217</v>
      </c>
      <c r="B9" s="15" t="str">
        <f>L6</f>
        <v>Koranda Ondřej</v>
      </c>
      <c r="C9" s="89" t="s">
        <v>6</v>
      </c>
      <c r="D9" s="15" t="str">
        <f>L8</f>
        <v>Fiala Martin</v>
      </c>
      <c r="E9" s="56">
        <v>2</v>
      </c>
      <c r="F9" s="56" t="s">
        <v>8</v>
      </c>
      <c r="G9" s="56">
        <v>0</v>
      </c>
      <c r="H9" s="56">
        <v>22</v>
      </c>
      <c r="I9" s="56" t="s">
        <v>8</v>
      </c>
      <c r="J9" s="56">
        <v>5</v>
      </c>
      <c r="K9" s="87"/>
      <c r="L9" s="88"/>
      <c r="M9" s="80">
        <f>SUM(M5:M8)</f>
        <v>177</v>
      </c>
      <c r="N9" s="81">
        <f>M9-O9</f>
        <v>0</v>
      </c>
      <c r="O9" s="80">
        <f>SUM(O5:O8)</f>
        <v>177</v>
      </c>
      <c r="P9" s="86"/>
      <c r="Q9" s="86"/>
      <c r="R9" s="86"/>
      <c r="S9" s="86"/>
      <c r="T9" s="86"/>
      <c r="U9" s="86"/>
      <c r="V9" s="86" t="s">
        <v>241</v>
      </c>
      <c r="W9" s="169" t="str">
        <f>L85</f>
        <v>Herzán Jakub</v>
      </c>
      <c r="X9" s="169"/>
      <c r="Y9" s="23"/>
      <c r="Z9" s="24"/>
      <c r="AA9" s="23"/>
      <c r="AB9" s="24"/>
      <c r="AC9" s="20"/>
      <c r="AD9" s="20"/>
    </row>
    <row r="10" spans="1:30" x14ac:dyDescent="0.25">
      <c r="A10" s="39">
        <v>218</v>
      </c>
      <c r="B10" s="15" t="str">
        <f>L7</f>
        <v>Fuchs Marek</v>
      </c>
      <c r="C10" s="89" t="s">
        <v>6</v>
      </c>
      <c r="D10" s="15" t="str">
        <f>L5</f>
        <v>Simon Václav</v>
      </c>
      <c r="E10" s="56">
        <v>0</v>
      </c>
      <c r="F10" s="56" t="s">
        <v>8</v>
      </c>
      <c r="G10" s="56">
        <v>2</v>
      </c>
      <c r="H10" s="56">
        <v>6</v>
      </c>
      <c r="I10" s="56" t="s">
        <v>8</v>
      </c>
      <c r="J10" s="56">
        <v>22</v>
      </c>
      <c r="K10" s="87"/>
      <c r="L10" s="88"/>
      <c r="M10" s="86"/>
      <c r="N10" s="86"/>
      <c r="O10" s="86"/>
      <c r="P10" s="86"/>
      <c r="Q10" s="86"/>
      <c r="R10" s="86"/>
      <c r="S10" s="86"/>
      <c r="T10" s="86"/>
      <c r="U10" s="86"/>
      <c r="V10" s="86"/>
      <c r="X10" s="79"/>
      <c r="Y10" s="140" t="str">
        <f>W9</f>
        <v>Herzán Jakub</v>
      </c>
      <c r="Z10" s="143"/>
      <c r="AA10" s="23"/>
      <c r="AB10" s="24"/>
      <c r="AC10" s="20"/>
      <c r="AD10" s="20"/>
    </row>
    <row r="11" spans="1:30" x14ac:dyDescent="0.25">
      <c r="B11" s="15"/>
      <c r="C11" s="89"/>
      <c r="D11" s="15"/>
      <c r="E11" s="56"/>
      <c r="F11" s="56"/>
      <c r="G11" s="56"/>
      <c r="H11" s="56"/>
      <c r="I11" s="56"/>
      <c r="J11" s="56"/>
      <c r="K11" s="87"/>
      <c r="L11" s="88"/>
      <c r="M11" s="86"/>
      <c r="N11" s="86"/>
      <c r="O11" s="86"/>
      <c r="P11" s="86"/>
      <c r="Q11" s="86"/>
      <c r="R11" s="86"/>
      <c r="S11" s="86"/>
      <c r="T11" s="86"/>
      <c r="U11" s="86"/>
      <c r="V11" s="86" t="s">
        <v>60</v>
      </c>
      <c r="W11" s="169" t="str">
        <f>L17</f>
        <v>Belda Josef</v>
      </c>
      <c r="X11" s="170"/>
      <c r="Y11" s="23"/>
      <c r="Z11" s="45"/>
      <c r="AA11" s="28"/>
      <c r="AB11" s="24"/>
      <c r="AC11" s="20"/>
      <c r="AD11" s="20"/>
    </row>
    <row r="12" spans="1:30" x14ac:dyDescent="0.25">
      <c r="B12" s="15"/>
      <c r="C12" s="89"/>
      <c r="D12" s="15"/>
      <c r="E12" s="56"/>
      <c r="F12" s="56"/>
      <c r="G12" s="56"/>
      <c r="H12" s="56"/>
      <c r="I12" s="56"/>
      <c r="J12" s="56"/>
      <c r="K12" s="87"/>
      <c r="L12" s="65" t="s">
        <v>47</v>
      </c>
      <c r="M12" s="167"/>
      <c r="N12" s="167"/>
      <c r="O12" s="167"/>
      <c r="P12" s="86"/>
      <c r="Q12" s="86"/>
      <c r="R12" s="86"/>
      <c r="S12" s="86"/>
      <c r="T12" s="86"/>
      <c r="U12" s="86"/>
      <c r="V12" s="86"/>
      <c r="X12" s="41"/>
      <c r="Y12" s="23"/>
      <c r="Z12" s="28"/>
      <c r="AA12" s="28"/>
      <c r="AB12" s="24"/>
      <c r="AC12" s="20"/>
      <c r="AD12" s="20"/>
    </row>
    <row r="13" spans="1:30" x14ac:dyDescent="0.25">
      <c r="B13" s="15"/>
      <c r="C13" s="89"/>
      <c r="D13" s="15"/>
      <c r="E13" s="56"/>
      <c r="F13" s="56"/>
      <c r="G13" s="56"/>
      <c r="H13" s="56"/>
      <c r="I13" s="56"/>
      <c r="J13" s="56"/>
      <c r="K13" s="87"/>
      <c r="L13" s="56" t="s">
        <v>9</v>
      </c>
      <c r="M13" s="168" t="s">
        <v>10</v>
      </c>
      <c r="N13" s="168"/>
      <c r="O13" s="168"/>
      <c r="P13" s="91" t="s">
        <v>11</v>
      </c>
      <c r="Q13" s="56" t="s">
        <v>12</v>
      </c>
      <c r="R13" s="56" t="s">
        <v>13</v>
      </c>
      <c r="S13" s="56" t="s">
        <v>4</v>
      </c>
      <c r="T13" s="51"/>
      <c r="U13" s="51"/>
      <c r="V13" s="51"/>
      <c r="X13" s="159"/>
      <c r="Y13" s="159"/>
      <c r="Z13" s="131"/>
      <c r="AA13" s="131"/>
      <c r="AB13" s="28"/>
      <c r="AC13" s="164" t="str">
        <f>AA7</f>
        <v>Simon Václav</v>
      </c>
      <c r="AD13" s="112"/>
    </row>
    <row r="14" spans="1:30" x14ac:dyDescent="0.25">
      <c r="A14" s="39">
        <v>69</v>
      </c>
      <c r="B14" s="15" t="str">
        <f>L14</f>
        <v>Štaffl Jan</v>
      </c>
      <c r="C14" s="89" t="s">
        <v>6</v>
      </c>
      <c r="D14" s="15" t="str">
        <f>L17</f>
        <v>Belda Josef</v>
      </c>
      <c r="E14" s="56">
        <v>2</v>
      </c>
      <c r="F14" s="56" t="s">
        <v>8</v>
      </c>
      <c r="G14" s="56">
        <v>0</v>
      </c>
      <c r="H14" s="56">
        <v>22</v>
      </c>
      <c r="I14" s="56" t="s">
        <v>8</v>
      </c>
      <c r="J14" s="56">
        <v>16</v>
      </c>
      <c r="K14" s="87"/>
      <c r="L14" s="37" t="s">
        <v>247</v>
      </c>
      <c r="M14" s="56">
        <f>SUM(H14,H17,J19)</f>
        <v>66</v>
      </c>
      <c r="N14" s="86" t="s">
        <v>8</v>
      </c>
      <c r="O14" s="56">
        <f>SUM(J14,J17,H19)</f>
        <v>30</v>
      </c>
      <c r="P14" s="56">
        <f>M14-O14</f>
        <v>36</v>
      </c>
      <c r="Q14" s="56">
        <f>SUM(E14,E17,G19)</f>
        <v>6</v>
      </c>
      <c r="R14" s="56">
        <f>Q14+(P14/100)</f>
        <v>6.36</v>
      </c>
      <c r="S14" s="56">
        <f>RANK(R14,$R$14:$R$17,0)</f>
        <v>1</v>
      </c>
      <c r="T14" s="51"/>
      <c r="U14" s="51"/>
      <c r="V14" s="51"/>
      <c r="X14" s="132" t="s">
        <v>150</v>
      </c>
      <c r="Y14" s="132"/>
      <c r="Z14" s="117"/>
      <c r="AA14" s="117"/>
      <c r="AB14" s="24"/>
      <c r="AC14" s="118"/>
      <c r="AD14" s="152"/>
    </row>
    <row r="15" spans="1:30" x14ac:dyDescent="0.25">
      <c r="A15" s="39">
        <v>70</v>
      </c>
      <c r="B15" s="15" t="str">
        <f>L15</f>
        <v>Jelínek Ondřej</v>
      </c>
      <c r="C15" s="89" t="s">
        <v>6</v>
      </c>
      <c r="D15" s="15" t="str">
        <f>L16</f>
        <v>Hlobil Matouš</v>
      </c>
      <c r="E15" s="56">
        <v>2</v>
      </c>
      <c r="F15" s="56" t="s">
        <v>8</v>
      </c>
      <c r="G15" s="56">
        <v>0</v>
      </c>
      <c r="H15" s="56">
        <v>22</v>
      </c>
      <c r="I15" s="56" t="s">
        <v>8</v>
      </c>
      <c r="J15" s="56">
        <v>11</v>
      </c>
      <c r="K15" s="87"/>
      <c r="L15" s="37" t="s">
        <v>255</v>
      </c>
      <c r="M15" s="56">
        <f>SUM(H15,J17,H18)</f>
        <v>41</v>
      </c>
      <c r="N15" s="56" t="s">
        <v>8</v>
      </c>
      <c r="O15" s="56">
        <f>SUM(J15,H17,J18)</f>
        <v>55</v>
      </c>
      <c r="P15" s="56">
        <f t="shared" ref="P15:P17" si="3">M15-O15</f>
        <v>-14</v>
      </c>
      <c r="Q15" s="56">
        <f>SUM(E15,G17,E18)</f>
        <v>2</v>
      </c>
      <c r="R15" s="56">
        <f t="shared" ref="R15:R17" si="4">Q15+(P15/100)</f>
        <v>1.8599999999999999</v>
      </c>
      <c r="S15" s="56">
        <f t="shared" ref="S15:S17" si="5">RANK(R15,$R$14:$R$17,0)</f>
        <v>3</v>
      </c>
      <c r="T15" s="51"/>
      <c r="U15" s="51"/>
      <c r="V15" s="51"/>
      <c r="X15" s="41"/>
      <c r="Y15" s="23"/>
      <c r="Z15" s="23"/>
      <c r="AA15" s="23"/>
      <c r="AB15" s="24"/>
      <c r="AC15" s="32"/>
      <c r="AD15" s="84"/>
    </row>
    <row r="16" spans="1:30" x14ac:dyDescent="0.25">
      <c r="A16" s="39">
        <v>144</v>
      </c>
      <c r="B16" s="15" t="str">
        <f>L17</f>
        <v>Belda Josef</v>
      </c>
      <c r="C16" s="89" t="s">
        <v>6</v>
      </c>
      <c r="D16" s="15" t="str">
        <f>L16</f>
        <v>Hlobil Matouš</v>
      </c>
      <c r="E16" s="56">
        <v>2</v>
      </c>
      <c r="F16" s="56" t="s">
        <v>8</v>
      </c>
      <c r="G16" s="56">
        <v>0</v>
      </c>
      <c r="H16" s="56">
        <v>22</v>
      </c>
      <c r="I16" s="56" t="s">
        <v>8</v>
      </c>
      <c r="J16" s="56">
        <v>18</v>
      </c>
      <c r="K16" s="87"/>
      <c r="L16" s="15" t="s">
        <v>122</v>
      </c>
      <c r="M16" s="56">
        <f>SUM(J15,J16,H19)</f>
        <v>33</v>
      </c>
      <c r="N16" s="56" t="s">
        <v>8</v>
      </c>
      <c r="O16" s="56">
        <f>SUM(H15,H16,J19)</f>
        <v>66</v>
      </c>
      <c r="P16" s="56">
        <f t="shared" si="3"/>
        <v>-33</v>
      </c>
      <c r="Q16" s="56">
        <f>SUM(G15,G16,E19)</f>
        <v>0</v>
      </c>
      <c r="R16" s="56">
        <f t="shared" si="4"/>
        <v>-0.33</v>
      </c>
      <c r="S16" s="56">
        <f t="shared" si="5"/>
        <v>4</v>
      </c>
      <c r="T16" s="51"/>
      <c r="U16" s="51"/>
      <c r="V16" s="51"/>
      <c r="X16" s="41" t="s">
        <v>88</v>
      </c>
      <c r="Y16" s="140" t="str">
        <f>L44</f>
        <v>Zemanovič Ladislav</v>
      </c>
      <c r="Z16" s="140"/>
      <c r="AA16" s="23"/>
      <c r="AB16" s="24"/>
      <c r="AC16" s="32"/>
      <c r="AD16" s="84"/>
    </row>
    <row r="17" spans="1:32" x14ac:dyDescent="0.25">
      <c r="A17" s="39">
        <v>145</v>
      </c>
      <c r="B17" s="15" t="str">
        <f>L14</f>
        <v>Štaffl Jan</v>
      </c>
      <c r="C17" s="89" t="s">
        <v>6</v>
      </c>
      <c r="D17" s="15" t="str">
        <f>L15</f>
        <v>Jelínek Ondřej</v>
      </c>
      <c r="E17" s="56">
        <v>2</v>
      </c>
      <c r="F17" s="56" t="s">
        <v>8</v>
      </c>
      <c r="G17" s="56">
        <v>0</v>
      </c>
      <c r="H17" s="56">
        <v>22</v>
      </c>
      <c r="I17" s="56" t="s">
        <v>8</v>
      </c>
      <c r="J17" s="56">
        <v>10</v>
      </c>
      <c r="K17" s="87"/>
      <c r="L17" s="15" t="s">
        <v>263</v>
      </c>
      <c r="M17" s="56">
        <f>SUM(J14,H16,J18)</f>
        <v>60</v>
      </c>
      <c r="N17" s="56" t="s">
        <v>8</v>
      </c>
      <c r="O17" s="56">
        <f>SUM(H14,J16,H18)</f>
        <v>49</v>
      </c>
      <c r="P17" s="56">
        <f t="shared" si="3"/>
        <v>11</v>
      </c>
      <c r="Q17" s="56">
        <f>SUM(G14,E16,G18)</f>
        <v>4</v>
      </c>
      <c r="R17" s="56">
        <f t="shared" si="4"/>
        <v>4.1100000000000003</v>
      </c>
      <c r="S17" s="56">
        <f t="shared" si="5"/>
        <v>2</v>
      </c>
      <c r="T17" s="51"/>
      <c r="U17" s="51"/>
      <c r="V17" s="51"/>
      <c r="X17" s="41"/>
      <c r="Y17" s="23"/>
      <c r="Z17" s="22"/>
      <c r="AA17" s="23"/>
      <c r="AB17" s="24"/>
      <c r="AC17" s="32"/>
      <c r="AD17" s="84"/>
    </row>
    <row r="18" spans="1:32" x14ac:dyDescent="0.25">
      <c r="A18" s="39">
        <v>219</v>
      </c>
      <c r="B18" s="15" t="str">
        <f>L15</f>
        <v>Jelínek Ondřej</v>
      </c>
      <c r="C18" s="89" t="s">
        <v>6</v>
      </c>
      <c r="D18" s="15" t="str">
        <f>L17</f>
        <v>Belda Josef</v>
      </c>
      <c r="E18" s="56">
        <v>0</v>
      </c>
      <c r="F18" s="56" t="s">
        <v>8</v>
      </c>
      <c r="G18" s="56">
        <v>2</v>
      </c>
      <c r="H18" s="56">
        <v>9</v>
      </c>
      <c r="I18" s="56" t="s">
        <v>8</v>
      </c>
      <c r="J18" s="56">
        <v>22</v>
      </c>
      <c r="K18" s="87"/>
      <c r="L18" s="88"/>
      <c r="M18" s="80">
        <f>SUM(M14:M17)</f>
        <v>200</v>
      </c>
      <c r="N18" s="81">
        <f>M18-O18</f>
        <v>0</v>
      </c>
      <c r="O18" s="80">
        <f>SUM(O14:O17)</f>
        <v>200</v>
      </c>
      <c r="P18" s="86"/>
      <c r="Q18" s="86"/>
      <c r="R18" s="86"/>
      <c r="S18" s="86"/>
      <c r="T18" s="86"/>
      <c r="U18" s="86"/>
      <c r="V18" s="86"/>
      <c r="X18" s="41"/>
      <c r="Y18" s="23"/>
      <c r="Z18" s="24"/>
      <c r="AA18" s="23"/>
      <c r="AB18" s="24"/>
      <c r="AC18" s="32"/>
      <c r="AD18" s="84"/>
    </row>
    <row r="19" spans="1:32" x14ac:dyDescent="0.25">
      <c r="A19" s="39">
        <v>220</v>
      </c>
      <c r="B19" s="15" t="str">
        <f>L16</f>
        <v>Hlobil Matouš</v>
      </c>
      <c r="C19" s="89" t="s">
        <v>6</v>
      </c>
      <c r="D19" s="15" t="str">
        <f>L14</f>
        <v>Štaffl Jan</v>
      </c>
      <c r="E19" s="56">
        <v>0</v>
      </c>
      <c r="F19" s="56" t="s">
        <v>8</v>
      </c>
      <c r="G19" s="56">
        <v>2</v>
      </c>
      <c r="H19" s="56">
        <v>4</v>
      </c>
      <c r="I19" s="56" t="s">
        <v>8</v>
      </c>
      <c r="J19" s="56">
        <v>22</v>
      </c>
      <c r="K19" s="87"/>
      <c r="L19" s="88"/>
      <c r="M19" s="86"/>
      <c r="N19" s="86"/>
      <c r="O19" s="86"/>
      <c r="P19" s="86"/>
      <c r="Q19" s="86"/>
      <c r="R19" s="86"/>
      <c r="S19" s="86"/>
      <c r="T19" s="86"/>
      <c r="U19" s="86"/>
      <c r="V19" s="86"/>
      <c r="X19" s="41"/>
      <c r="Y19" s="23"/>
      <c r="Z19" s="24"/>
      <c r="AA19" s="164" t="str">
        <f>Y22</f>
        <v>Pavlica Lukáš</v>
      </c>
      <c r="AB19" s="113"/>
      <c r="AC19" s="32"/>
      <c r="AD19" s="84"/>
    </row>
    <row r="20" spans="1:32" x14ac:dyDescent="0.25">
      <c r="B20" s="15"/>
      <c r="C20" s="89"/>
      <c r="D20" s="15"/>
      <c r="E20" s="56"/>
      <c r="F20" s="56"/>
      <c r="G20" s="56"/>
      <c r="H20" s="56"/>
      <c r="I20" s="56"/>
      <c r="J20" s="56"/>
      <c r="K20" s="87"/>
      <c r="L20" s="88"/>
      <c r="M20" s="86"/>
      <c r="N20" s="86"/>
      <c r="O20" s="86"/>
      <c r="P20" s="86"/>
      <c r="Q20" s="86"/>
      <c r="R20" s="86"/>
      <c r="S20" s="86"/>
      <c r="T20" s="86"/>
      <c r="U20" s="86"/>
      <c r="V20" s="86"/>
      <c r="X20" s="41"/>
      <c r="Y20" s="23"/>
      <c r="Z20" s="24"/>
      <c r="AA20" s="21"/>
      <c r="AB20" s="45"/>
      <c r="AC20" s="32"/>
      <c r="AD20" s="84"/>
    </row>
    <row r="21" spans="1:32" x14ac:dyDescent="0.25">
      <c r="B21" s="15"/>
      <c r="C21" s="89"/>
      <c r="D21" s="15"/>
      <c r="E21" s="56"/>
      <c r="F21" s="56"/>
      <c r="G21" s="56"/>
      <c r="H21" s="56"/>
      <c r="I21" s="56"/>
      <c r="J21" s="56"/>
      <c r="K21" s="87"/>
      <c r="L21" s="88"/>
      <c r="M21" s="86"/>
      <c r="N21" s="86"/>
      <c r="O21" s="86"/>
      <c r="P21" s="86"/>
      <c r="Q21" s="86"/>
      <c r="R21" s="86"/>
      <c r="S21" s="86"/>
      <c r="T21" s="86"/>
      <c r="U21" s="86"/>
      <c r="V21" s="86"/>
      <c r="X21" s="41"/>
      <c r="Y21" s="23"/>
      <c r="Z21" s="24"/>
      <c r="AA21" s="23"/>
      <c r="AB21" s="28"/>
      <c r="AC21" s="32"/>
      <c r="AD21" s="84"/>
    </row>
    <row r="22" spans="1:32" x14ac:dyDescent="0.25">
      <c r="B22" s="15"/>
      <c r="C22" s="89"/>
      <c r="D22" s="15"/>
      <c r="E22" s="56"/>
      <c r="F22" s="56"/>
      <c r="G22" s="56"/>
      <c r="H22" s="56"/>
      <c r="I22" s="56"/>
      <c r="J22" s="56"/>
      <c r="K22" s="87"/>
      <c r="L22" s="65" t="s">
        <v>54</v>
      </c>
      <c r="M22" s="167"/>
      <c r="N22" s="167"/>
      <c r="O22" s="167"/>
      <c r="P22" s="86"/>
      <c r="Q22" s="86"/>
      <c r="R22" s="86"/>
      <c r="S22" s="86"/>
      <c r="T22" s="86"/>
      <c r="U22" s="86"/>
      <c r="V22" s="86"/>
      <c r="X22" s="41" t="s">
        <v>168</v>
      </c>
      <c r="Y22" s="140" t="str">
        <f>L63</f>
        <v>Pavlica Lukáš</v>
      </c>
      <c r="Z22" s="143"/>
      <c r="AA22" s="23"/>
      <c r="AB22" s="23"/>
      <c r="AC22" s="32"/>
      <c r="AD22" s="84"/>
    </row>
    <row r="23" spans="1:32" x14ac:dyDescent="0.25">
      <c r="B23" s="15"/>
      <c r="C23" s="89"/>
      <c r="D23" s="15"/>
      <c r="E23" s="56"/>
      <c r="F23" s="56"/>
      <c r="G23" s="56"/>
      <c r="H23" s="56"/>
      <c r="I23" s="56"/>
      <c r="J23" s="56"/>
      <c r="K23" s="87"/>
      <c r="L23" s="56" t="s">
        <v>9</v>
      </c>
      <c r="M23" s="168" t="s">
        <v>10</v>
      </c>
      <c r="N23" s="168"/>
      <c r="O23" s="168"/>
      <c r="P23" s="91" t="s">
        <v>11</v>
      </c>
      <c r="Q23" s="56" t="s">
        <v>12</v>
      </c>
      <c r="R23" s="56" t="s">
        <v>13</v>
      </c>
      <c r="S23" s="56" t="s">
        <v>4</v>
      </c>
      <c r="T23" s="51"/>
      <c r="U23" s="51"/>
      <c r="V23" s="51"/>
      <c r="X23" s="41"/>
      <c r="AC23" s="40"/>
      <c r="AD23" s="85"/>
    </row>
    <row r="24" spans="1:32" x14ac:dyDescent="0.25">
      <c r="A24" s="39">
        <v>71</v>
      </c>
      <c r="B24" s="15" t="str">
        <f>L24</f>
        <v>Kurdiovský Lukáš</v>
      </c>
      <c r="C24" s="89" t="s">
        <v>6</v>
      </c>
      <c r="D24" s="15" t="str">
        <f>L27</f>
        <v>Křenek David</v>
      </c>
      <c r="E24" s="56">
        <v>2</v>
      </c>
      <c r="F24" s="56" t="s">
        <v>8</v>
      </c>
      <c r="G24" s="56">
        <v>0</v>
      </c>
      <c r="H24" s="56">
        <v>22</v>
      </c>
      <c r="I24" s="56" t="s">
        <v>8</v>
      </c>
      <c r="J24" s="56">
        <v>8</v>
      </c>
      <c r="K24" s="87"/>
      <c r="L24" s="37" t="s">
        <v>248</v>
      </c>
      <c r="M24" s="56">
        <f>SUM(H24,H27,J29)</f>
        <v>66</v>
      </c>
      <c r="N24" s="86" t="s">
        <v>8</v>
      </c>
      <c r="O24" s="56">
        <f>SUM(J24,J27,H29)</f>
        <v>27</v>
      </c>
      <c r="P24" s="56">
        <f>M24-O24</f>
        <v>39</v>
      </c>
      <c r="Q24" s="56">
        <f>SUM(E24,E27,G29)</f>
        <v>6</v>
      </c>
      <c r="R24" s="56">
        <f>Q24+(P24/100)</f>
        <v>6.39</v>
      </c>
      <c r="S24" s="56">
        <f>RANK(R24,$R$24:$R$27,0)</f>
        <v>1</v>
      </c>
      <c r="T24" s="51"/>
      <c r="U24" s="51"/>
      <c r="V24" s="51"/>
      <c r="X24" s="41"/>
      <c r="AC24" s="40"/>
      <c r="AD24" s="85"/>
    </row>
    <row r="25" spans="1:32" x14ac:dyDescent="0.25">
      <c r="A25" s="39">
        <v>72</v>
      </c>
      <c r="B25" s="15" t="str">
        <f>L25</f>
        <v>Štepánek Ondřej</v>
      </c>
      <c r="C25" s="89" t="s">
        <v>6</v>
      </c>
      <c r="D25" s="15" t="str">
        <f>L26</f>
        <v>Hanuš Štěpán</v>
      </c>
      <c r="E25" s="56">
        <v>2</v>
      </c>
      <c r="F25" s="56" t="s">
        <v>8</v>
      </c>
      <c r="G25" s="56">
        <v>0</v>
      </c>
      <c r="H25" s="56">
        <v>22</v>
      </c>
      <c r="I25" s="56" t="s">
        <v>8</v>
      </c>
      <c r="J25" s="56">
        <v>10</v>
      </c>
      <c r="K25" s="87"/>
      <c r="L25" s="37" t="s">
        <v>256</v>
      </c>
      <c r="M25" s="56">
        <f>SUM(H25,J27,H28)</f>
        <v>57</v>
      </c>
      <c r="N25" s="56" t="s">
        <v>8</v>
      </c>
      <c r="O25" s="56">
        <f>SUM(J25,H27,J28)</f>
        <v>40</v>
      </c>
      <c r="P25" s="56">
        <f t="shared" ref="P25:P27" si="6">M25-O25</f>
        <v>17</v>
      </c>
      <c r="Q25" s="56">
        <f>SUM(E25,G27,E28)</f>
        <v>4</v>
      </c>
      <c r="R25" s="56">
        <f t="shared" ref="R25:R27" si="7">Q25+(P25/100)</f>
        <v>4.17</v>
      </c>
      <c r="S25" s="56">
        <f t="shared" ref="S25:S27" si="8">RANK(R25,$R$24:$R$27,0)</f>
        <v>2</v>
      </c>
      <c r="T25" s="51"/>
      <c r="U25" s="51"/>
      <c r="V25" s="51"/>
      <c r="X25" s="132"/>
      <c r="Y25" s="132"/>
      <c r="AB25" s="159"/>
      <c r="AC25" s="159"/>
      <c r="AD25" s="85"/>
      <c r="AE25" s="160" t="str">
        <f>AC13</f>
        <v>Simon Václav</v>
      </c>
      <c r="AF25" s="159"/>
    </row>
    <row r="26" spans="1:32" x14ac:dyDescent="0.25">
      <c r="A26" s="39">
        <v>146</v>
      </c>
      <c r="B26" s="15" t="str">
        <f>L27</f>
        <v>Křenek David</v>
      </c>
      <c r="C26" s="89" t="s">
        <v>6</v>
      </c>
      <c r="D26" s="15" t="str">
        <f>L26</f>
        <v>Hanuš Štěpán</v>
      </c>
      <c r="E26" s="56">
        <v>1</v>
      </c>
      <c r="F26" s="56" t="s">
        <v>8</v>
      </c>
      <c r="G26" s="56">
        <v>1</v>
      </c>
      <c r="H26" s="56">
        <v>19</v>
      </c>
      <c r="I26" s="56" t="s">
        <v>8</v>
      </c>
      <c r="J26" s="56">
        <v>18</v>
      </c>
      <c r="K26" s="87"/>
      <c r="L26" s="15" t="s">
        <v>265</v>
      </c>
      <c r="M26" s="56">
        <f>SUM(J25,J26,H29)</f>
        <v>34</v>
      </c>
      <c r="N26" s="56" t="s">
        <v>8</v>
      </c>
      <c r="O26" s="56">
        <f>SUM(H25,H26,J29)</f>
        <v>63</v>
      </c>
      <c r="P26" s="56">
        <f t="shared" si="6"/>
        <v>-29</v>
      </c>
      <c r="Q26" s="56">
        <f>SUM(G25,G26,E29)</f>
        <v>1</v>
      </c>
      <c r="R26" s="56">
        <f t="shared" si="7"/>
        <v>0.71</v>
      </c>
      <c r="S26" s="56">
        <f t="shared" si="8"/>
        <v>4</v>
      </c>
      <c r="T26" s="51"/>
      <c r="U26" s="51"/>
      <c r="V26" s="51"/>
      <c r="X26" s="132"/>
      <c r="Y26" s="132"/>
      <c r="AB26" s="146" t="s">
        <v>55</v>
      </c>
      <c r="AC26" s="146"/>
      <c r="AD26" s="85"/>
      <c r="AF26" s="93"/>
    </row>
    <row r="27" spans="1:32" x14ac:dyDescent="0.25">
      <c r="A27" s="39">
        <v>147</v>
      </c>
      <c r="B27" s="15" t="str">
        <f>L24</f>
        <v>Kurdiovský Lukáš</v>
      </c>
      <c r="C27" s="89" t="s">
        <v>6</v>
      </c>
      <c r="D27" s="15" t="str">
        <f>L25</f>
        <v>Štepánek Ondřej</v>
      </c>
      <c r="E27" s="56">
        <v>2</v>
      </c>
      <c r="F27" s="56" t="s">
        <v>8</v>
      </c>
      <c r="G27" s="56">
        <v>0</v>
      </c>
      <c r="H27" s="56">
        <v>22</v>
      </c>
      <c r="I27" s="56" t="s">
        <v>8</v>
      </c>
      <c r="J27" s="56">
        <v>13</v>
      </c>
      <c r="K27" s="87"/>
      <c r="L27" s="15" t="s">
        <v>267</v>
      </c>
      <c r="M27" s="56">
        <f>SUM(J24,H26,J28)</f>
        <v>35</v>
      </c>
      <c r="N27" s="56" t="s">
        <v>8</v>
      </c>
      <c r="O27" s="56">
        <f>SUM(H24,J26,H28)</f>
        <v>62</v>
      </c>
      <c r="P27" s="56">
        <f t="shared" si="6"/>
        <v>-27</v>
      </c>
      <c r="Q27" s="56">
        <f>SUM(G24,E26,G28)</f>
        <v>1</v>
      </c>
      <c r="R27" s="56">
        <f t="shared" si="7"/>
        <v>0.73</v>
      </c>
      <c r="S27" s="56">
        <f t="shared" si="8"/>
        <v>3</v>
      </c>
      <c r="T27" s="51"/>
      <c r="U27" s="51"/>
      <c r="V27" s="51"/>
      <c r="X27" s="41"/>
      <c r="AC27" s="40"/>
      <c r="AD27" s="85"/>
      <c r="AF27" s="85"/>
    </row>
    <row r="28" spans="1:32" x14ac:dyDescent="0.25">
      <c r="A28" s="39">
        <v>221</v>
      </c>
      <c r="B28" s="15" t="str">
        <f>L25</f>
        <v>Štepánek Ondřej</v>
      </c>
      <c r="C28" s="89" t="s">
        <v>6</v>
      </c>
      <c r="D28" s="15" t="str">
        <f>L27</f>
        <v>Křenek David</v>
      </c>
      <c r="E28" s="56">
        <v>2</v>
      </c>
      <c r="F28" s="56" t="s">
        <v>8</v>
      </c>
      <c r="G28" s="56">
        <v>0</v>
      </c>
      <c r="H28" s="56">
        <v>22</v>
      </c>
      <c r="I28" s="56" t="s">
        <v>8</v>
      </c>
      <c r="J28" s="56">
        <v>8</v>
      </c>
      <c r="K28" s="87"/>
      <c r="L28" s="88"/>
      <c r="M28" s="80">
        <f>SUM(M24:M27)</f>
        <v>192</v>
      </c>
      <c r="N28" s="81">
        <f>M28-O28</f>
        <v>0</v>
      </c>
      <c r="O28" s="80">
        <f>SUM(O24:O27)</f>
        <v>192</v>
      </c>
      <c r="P28" s="86"/>
      <c r="Q28" s="86"/>
      <c r="R28" s="86"/>
      <c r="S28" s="86"/>
      <c r="T28" s="86"/>
      <c r="U28" s="86"/>
      <c r="V28" s="86"/>
      <c r="X28" s="41" t="s">
        <v>61</v>
      </c>
      <c r="Y28" s="140" t="str">
        <f>L25</f>
        <v>Štepánek Ondřej</v>
      </c>
      <c r="Z28" s="140"/>
      <c r="AA28" s="23"/>
      <c r="AB28" s="23"/>
      <c r="AC28" s="32"/>
      <c r="AD28" s="84"/>
      <c r="AF28" s="85"/>
    </row>
    <row r="29" spans="1:32" x14ac:dyDescent="0.25">
      <c r="A29" s="39">
        <v>222</v>
      </c>
      <c r="B29" s="15" t="str">
        <f>L26</f>
        <v>Hanuš Štěpán</v>
      </c>
      <c r="C29" s="89" t="s">
        <v>6</v>
      </c>
      <c r="D29" s="15" t="str">
        <f>L24</f>
        <v>Kurdiovský Lukáš</v>
      </c>
      <c r="E29" s="56">
        <v>0</v>
      </c>
      <c r="F29" s="56" t="s">
        <v>8</v>
      </c>
      <c r="G29" s="56">
        <v>2</v>
      </c>
      <c r="H29" s="56">
        <v>6</v>
      </c>
      <c r="I29" s="56" t="s">
        <v>8</v>
      </c>
      <c r="J29" s="56">
        <v>22</v>
      </c>
      <c r="K29" s="87"/>
      <c r="L29" s="88"/>
      <c r="M29" s="86"/>
      <c r="N29" s="86"/>
      <c r="O29" s="86"/>
      <c r="P29" s="86"/>
      <c r="Q29" s="86"/>
      <c r="R29" s="86"/>
      <c r="S29" s="86"/>
      <c r="T29" s="86"/>
      <c r="U29" s="86"/>
      <c r="V29" s="86"/>
      <c r="X29" s="41"/>
      <c r="Y29" s="23"/>
      <c r="Z29" s="22"/>
      <c r="AA29" s="23"/>
      <c r="AB29" s="23"/>
      <c r="AC29" s="32"/>
      <c r="AD29" s="84"/>
      <c r="AF29" s="85"/>
    </row>
    <row r="30" spans="1:32" x14ac:dyDescent="0.25">
      <c r="B30" s="15"/>
      <c r="C30" s="89"/>
      <c r="D30" s="15"/>
      <c r="E30" s="56"/>
      <c r="F30" s="56"/>
      <c r="G30" s="56"/>
      <c r="H30" s="56"/>
      <c r="I30" s="56"/>
      <c r="J30" s="56"/>
      <c r="K30" s="87"/>
      <c r="L30" s="88"/>
      <c r="M30" s="86"/>
      <c r="N30" s="86"/>
      <c r="O30" s="86"/>
      <c r="P30" s="86"/>
      <c r="Q30" s="86"/>
      <c r="R30" s="86"/>
      <c r="S30" s="86"/>
      <c r="T30" s="86"/>
      <c r="U30" s="86"/>
      <c r="V30" s="86"/>
      <c r="X30" s="41"/>
      <c r="Y30" s="23"/>
      <c r="Z30" s="24"/>
      <c r="AA30" s="23"/>
      <c r="AB30" s="23"/>
      <c r="AC30" s="32"/>
      <c r="AD30" s="84"/>
      <c r="AF30" s="85"/>
    </row>
    <row r="31" spans="1:32" x14ac:dyDescent="0.25">
      <c r="B31" s="15"/>
      <c r="C31" s="89"/>
      <c r="D31" s="15"/>
      <c r="E31" s="56"/>
      <c r="F31" s="56"/>
      <c r="G31" s="56"/>
      <c r="H31" s="56"/>
      <c r="I31" s="56"/>
      <c r="J31" s="56"/>
      <c r="K31" s="87"/>
      <c r="L31" s="88"/>
      <c r="M31" s="86"/>
      <c r="N31" s="86"/>
      <c r="O31" s="86"/>
      <c r="P31" s="86"/>
      <c r="Q31" s="86"/>
      <c r="R31" s="86"/>
      <c r="S31" s="86"/>
      <c r="T31" s="86"/>
      <c r="U31" s="86"/>
      <c r="V31" s="86"/>
      <c r="X31" s="41"/>
      <c r="Y31" s="23"/>
      <c r="Z31" s="24"/>
      <c r="AA31" s="162" t="str">
        <f>Y34</f>
        <v>Marek Jonáš</v>
      </c>
      <c r="AB31" s="114"/>
      <c r="AC31" s="32"/>
      <c r="AD31" s="84"/>
      <c r="AF31" s="85"/>
    </row>
    <row r="32" spans="1:32" x14ac:dyDescent="0.25">
      <c r="B32" s="15"/>
      <c r="C32" s="89"/>
      <c r="D32" s="15"/>
      <c r="E32" s="56"/>
      <c r="F32" s="56"/>
      <c r="G32" s="56"/>
      <c r="H32" s="56"/>
      <c r="I32" s="56"/>
      <c r="J32" s="56"/>
      <c r="K32" s="87"/>
      <c r="L32" s="65" t="s">
        <v>82</v>
      </c>
      <c r="M32" s="167"/>
      <c r="N32" s="167"/>
      <c r="O32" s="167"/>
      <c r="P32" s="86"/>
      <c r="Q32" s="86"/>
      <c r="R32" s="86"/>
      <c r="S32" s="86"/>
      <c r="T32" s="86"/>
      <c r="U32" s="86"/>
      <c r="V32" s="86"/>
      <c r="X32" s="41"/>
      <c r="Y32" s="23"/>
      <c r="Z32" s="24"/>
      <c r="AA32" s="21"/>
      <c r="AB32" s="22"/>
      <c r="AC32" s="32"/>
      <c r="AD32" s="84"/>
      <c r="AF32" s="85"/>
    </row>
    <row r="33" spans="1:32" x14ac:dyDescent="0.25">
      <c r="B33" s="15"/>
      <c r="C33" s="89"/>
      <c r="D33" s="15"/>
      <c r="E33" s="56"/>
      <c r="F33" s="56"/>
      <c r="G33" s="56"/>
      <c r="H33" s="56"/>
      <c r="I33" s="56"/>
      <c r="J33" s="56"/>
      <c r="K33" s="87"/>
      <c r="L33" s="56" t="s">
        <v>9</v>
      </c>
      <c r="M33" s="168" t="s">
        <v>10</v>
      </c>
      <c r="N33" s="168"/>
      <c r="O33" s="168"/>
      <c r="P33" s="91" t="s">
        <v>11</v>
      </c>
      <c r="Q33" s="56" t="s">
        <v>12</v>
      </c>
      <c r="R33" s="56" t="s">
        <v>13</v>
      </c>
      <c r="S33" s="56" t="s">
        <v>4</v>
      </c>
      <c r="T33" s="51"/>
      <c r="U33" s="51"/>
      <c r="V33" s="51"/>
      <c r="X33" s="41"/>
      <c r="Y33" s="23"/>
      <c r="Z33" s="24"/>
      <c r="AA33" s="23"/>
      <c r="AB33" s="24"/>
      <c r="AC33" s="32"/>
      <c r="AD33" s="84"/>
      <c r="AF33" s="85"/>
    </row>
    <row r="34" spans="1:32" x14ac:dyDescent="0.25">
      <c r="A34" s="39">
        <v>73</v>
      </c>
      <c r="B34" s="15" t="str">
        <f>L34</f>
        <v>Lecian Tobiáš</v>
      </c>
      <c r="C34" s="89" t="s">
        <v>6</v>
      </c>
      <c r="D34" s="15" t="str">
        <f>L37</f>
        <v>Vaniš Daniel</v>
      </c>
      <c r="E34" s="56">
        <v>2</v>
      </c>
      <c r="F34" s="56" t="s">
        <v>8</v>
      </c>
      <c r="G34" s="56">
        <v>0</v>
      </c>
      <c r="H34" s="56">
        <v>22</v>
      </c>
      <c r="I34" s="56" t="s">
        <v>8</v>
      </c>
      <c r="J34" s="56">
        <v>11</v>
      </c>
      <c r="K34" s="87"/>
      <c r="L34" s="37" t="s">
        <v>249</v>
      </c>
      <c r="M34" s="56">
        <f>SUM(H34,H37,J39)</f>
        <v>62</v>
      </c>
      <c r="N34" s="86" t="s">
        <v>8</v>
      </c>
      <c r="O34" s="56">
        <f>SUM(J34,J37,H39)</f>
        <v>40</v>
      </c>
      <c r="P34" s="56">
        <f>M34-O34</f>
        <v>22</v>
      </c>
      <c r="Q34" s="56">
        <f>SUM(E34,E37,G39)</f>
        <v>5</v>
      </c>
      <c r="R34" s="56">
        <f>Q34+(P34/100)</f>
        <v>5.22</v>
      </c>
      <c r="S34" s="56">
        <f>RANK(R34,$R$34:$R$37,0)</f>
        <v>2</v>
      </c>
      <c r="T34" s="51"/>
      <c r="U34" s="51"/>
      <c r="V34" s="51"/>
      <c r="X34" s="41" t="s">
        <v>164</v>
      </c>
      <c r="Y34" s="140" t="str">
        <f>L54</f>
        <v>Marek Jonáš</v>
      </c>
      <c r="Z34" s="143"/>
      <c r="AA34" s="23"/>
      <c r="AB34" s="24"/>
      <c r="AC34" s="32"/>
      <c r="AD34" s="84"/>
      <c r="AF34" s="85"/>
    </row>
    <row r="35" spans="1:32" x14ac:dyDescent="0.25">
      <c r="A35" s="39">
        <v>74</v>
      </c>
      <c r="B35" s="15" t="str">
        <f>L35</f>
        <v>Brož Vojtěch</v>
      </c>
      <c r="C35" s="89" t="s">
        <v>6</v>
      </c>
      <c r="D35" s="15" t="str">
        <f>L36</f>
        <v>Palkoci Andrej</v>
      </c>
      <c r="E35" s="56">
        <v>0</v>
      </c>
      <c r="F35" s="56" t="s">
        <v>8</v>
      </c>
      <c r="G35" s="56">
        <v>2</v>
      </c>
      <c r="H35" s="56">
        <v>10</v>
      </c>
      <c r="I35" s="56" t="s">
        <v>8</v>
      </c>
      <c r="J35" s="56">
        <v>22</v>
      </c>
      <c r="K35" s="87"/>
      <c r="L35" s="37" t="s">
        <v>254</v>
      </c>
      <c r="M35" s="56">
        <f>SUM(H35,J37,H38)</f>
        <v>43</v>
      </c>
      <c r="N35" s="56" t="s">
        <v>8</v>
      </c>
      <c r="O35" s="56">
        <f>SUM(J35,H37,J38)</f>
        <v>63</v>
      </c>
      <c r="P35" s="56">
        <f t="shared" ref="P35:P37" si="9">M35-O35</f>
        <v>-20</v>
      </c>
      <c r="Q35" s="56">
        <f>SUM(E35,G37,E38)</f>
        <v>2</v>
      </c>
      <c r="R35" s="56">
        <f t="shared" ref="R35:R36" si="10">Q35+(P35/100)</f>
        <v>1.8</v>
      </c>
      <c r="S35" s="56">
        <f t="shared" ref="S35:S37" si="11">RANK(R35,$R$34:$R$37,0)</f>
        <v>3</v>
      </c>
      <c r="T35" s="51"/>
      <c r="U35" s="51"/>
      <c r="V35" s="51"/>
      <c r="X35" s="41"/>
      <c r="Y35" s="23"/>
      <c r="Z35" s="45"/>
      <c r="AA35" s="28"/>
      <c r="AB35" s="24"/>
      <c r="AC35" s="32"/>
      <c r="AD35" s="84"/>
      <c r="AF35" s="85"/>
    </row>
    <row r="36" spans="1:32" x14ac:dyDescent="0.25">
      <c r="A36" s="39">
        <v>148</v>
      </c>
      <c r="B36" s="15" t="str">
        <f>L37</f>
        <v>Vaniš Daniel</v>
      </c>
      <c r="C36" s="89" t="s">
        <v>6</v>
      </c>
      <c r="D36" s="15" t="str">
        <f>L36</f>
        <v>Palkoci Andrej</v>
      </c>
      <c r="E36" s="56">
        <v>0</v>
      </c>
      <c r="F36" s="56" t="s">
        <v>8</v>
      </c>
      <c r="G36" s="56">
        <v>2</v>
      </c>
      <c r="H36" s="56">
        <v>10</v>
      </c>
      <c r="I36" s="56" t="s">
        <v>8</v>
      </c>
      <c r="J36" s="56">
        <v>22</v>
      </c>
      <c r="K36" s="87"/>
      <c r="L36" s="15" t="s">
        <v>258</v>
      </c>
      <c r="M36" s="56">
        <f>SUM(J35,J36,H39)</f>
        <v>62</v>
      </c>
      <c r="N36" s="56" t="s">
        <v>8</v>
      </c>
      <c r="O36" s="56">
        <f>SUM(H35,H36,J39)</f>
        <v>38</v>
      </c>
      <c r="P36" s="56">
        <f t="shared" si="9"/>
        <v>24</v>
      </c>
      <c r="Q36" s="56">
        <f>SUM(G35,G36,E39)</f>
        <v>5</v>
      </c>
      <c r="R36" s="56">
        <f t="shared" si="10"/>
        <v>5.24</v>
      </c>
      <c r="S36" s="56">
        <f t="shared" si="11"/>
        <v>1</v>
      </c>
      <c r="T36" s="51"/>
      <c r="U36" s="51"/>
      <c r="V36" s="51"/>
      <c r="X36" s="41"/>
      <c r="Y36" s="23"/>
      <c r="Z36" s="28"/>
      <c r="AA36" s="28"/>
      <c r="AB36" s="24"/>
      <c r="AC36" s="32"/>
      <c r="AD36" s="84"/>
      <c r="AF36" s="85"/>
    </row>
    <row r="37" spans="1:32" x14ac:dyDescent="0.25">
      <c r="A37" s="39">
        <v>149</v>
      </c>
      <c r="B37" s="15" t="str">
        <f>L34</f>
        <v>Lecian Tobiáš</v>
      </c>
      <c r="C37" s="89" t="s">
        <v>6</v>
      </c>
      <c r="D37" s="15" t="str">
        <f>L35</f>
        <v>Brož Vojtěch</v>
      </c>
      <c r="E37" s="56">
        <v>2</v>
      </c>
      <c r="F37" s="56" t="s">
        <v>8</v>
      </c>
      <c r="G37" s="56">
        <v>0</v>
      </c>
      <c r="H37" s="56">
        <v>22</v>
      </c>
      <c r="I37" s="56" t="s">
        <v>8</v>
      </c>
      <c r="J37" s="56">
        <v>11</v>
      </c>
      <c r="K37" s="87"/>
      <c r="L37" s="15" t="s">
        <v>268</v>
      </c>
      <c r="M37" s="56">
        <f>SUM(J34,H36,J38)</f>
        <v>40</v>
      </c>
      <c r="N37" s="56" t="s">
        <v>8</v>
      </c>
      <c r="O37" s="56">
        <f>SUM(H34,J36,H38)</f>
        <v>66</v>
      </c>
      <c r="P37" s="56">
        <f t="shared" si="9"/>
        <v>-26</v>
      </c>
      <c r="Q37" s="56">
        <f>SUM(G34,E36,G38)</f>
        <v>0</v>
      </c>
      <c r="R37" s="56">
        <f>Q37+(P37/100)</f>
        <v>-0.26</v>
      </c>
      <c r="S37" s="56">
        <f t="shared" si="11"/>
        <v>4</v>
      </c>
      <c r="T37" s="51"/>
      <c r="U37" s="51"/>
      <c r="V37" s="51"/>
      <c r="X37" s="159" t="str">
        <f>Y28</f>
        <v>Štepánek Ondřej</v>
      </c>
      <c r="Y37" s="159"/>
      <c r="Z37" s="131"/>
      <c r="AA37" s="131"/>
      <c r="AB37" s="24"/>
      <c r="AC37" s="164" t="str">
        <f>AA43</f>
        <v>Palkoci Andrej</v>
      </c>
      <c r="AD37" s="113"/>
      <c r="AF37" s="85"/>
    </row>
    <row r="38" spans="1:32" x14ac:dyDescent="0.25">
      <c r="A38" s="39">
        <v>223</v>
      </c>
      <c r="B38" s="15" t="str">
        <f>L35</f>
        <v>Brož Vojtěch</v>
      </c>
      <c r="C38" s="89" t="s">
        <v>6</v>
      </c>
      <c r="D38" s="15" t="str">
        <f>L37</f>
        <v>Vaniš Daniel</v>
      </c>
      <c r="E38" s="56">
        <v>2</v>
      </c>
      <c r="F38" s="56" t="s">
        <v>8</v>
      </c>
      <c r="G38" s="56">
        <v>0</v>
      </c>
      <c r="H38" s="56">
        <v>22</v>
      </c>
      <c r="I38" s="56" t="s">
        <v>8</v>
      </c>
      <c r="J38" s="56">
        <v>19</v>
      </c>
      <c r="K38" s="87"/>
      <c r="L38" s="88"/>
      <c r="M38" s="80">
        <f>SUM(M34:M37)</f>
        <v>207</v>
      </c>
      <c r="N38" s="81">
        <f>M38-O38</f>
        <v>0</v>
      </c>
      <c r="O38" s="80">
        <f>SUM(O34:O37)</f>
        <v>207</v>
      </c>
      <c r="P38" s="86"/>
      <c r="Q38" s="86"/>
      <c r="R38" s="86"/>
      <c r="S38" s="86"/>
      <c r="T38" s="86"/>
      <c r="U38" s="86"/>
      <c r="V38" s="86"/>
      <c r="X38" s="132" t="s">
        <v>150</v>
      </c>
      <c r="Y38" s="132"/>
      <c r="Z38" s="117"/>
      <c r="AA38" s="117"/>
      <c r="AB38" s="24"/>
      <c r="AC38" s="118"/>
      <c r="AD38" s="119"/>
      <c r="AF38" s="85"/>
    </row>
    <row r="39" spans="1:32" x14ac:dyDescent="0.25">
      <c r="A39" s="39">
        <v>224</v>
      </c>
      <c r="B39" s="15" t="str">
        <f>L36</f>
        <v>Palkoci Andrej</v>
      </c>
      <c r="C39" s="89" t="s">
        <v>6</v>
      </c>
      <c r="D39" s="15" t="str">
        <f>L34</f>
        <v>Lecian Tobiáš</v>
      </c>
      <c r="E39" s="56">
        <v>1</v>
      </c>
      <c r="F39" s="56" t="s">
        <v>8</v>
      </c>
      <c r="G39" s="56">
        <v>1</v>
      </c>
      <c r="H39" s="56">
        <v>18</v>
      </c>
      <c r="I39" s="56" t="s">
        <v>8</v>
      </c>
      <c r="J39" s="56">
        <v>18</v>
      </c>
      <c r="K39" s="87"/>
      <c r="L39" s="88"/>
      <c r="M39" s="86"/>
      <c r="N39" s="86"/>
      <c r="O39" s="86"/>
      <c r="P39" s="86"/>
      <c r="Q39" s="86"/>
      <c r="R39" s="86"/>
      <c r="S39" s="86"/>
      <c r="T39" s="86"/>
      <c r="U39" s="86"/>
      <c r="V39" s="86"/>
      <c r="X39" s="41"/>
      <c r="Y39" s="23"/>
      <c r="Z39" s="23"/>
      <c r="AA39" s="23"/>
      <c r="AB39" s="24"/>
      <c r="AC39" s="20"/>
      <c r="AD39" s="20"/>
      <c r="AF39" s="85"/>
    </row>
    <row r="40" spans="1:32" x14ac:dyDescent="0.25">
      <c r="B40" s="15"/>
      <c r="C40" s="89"/>
      <c r="D40" s="15"/>
      <c r="E40" s="56"/>
      <c r="F40" s="56"/>
      <c r="G40" s="56"/>
      <c r="H40" s="56"/>
      <c r="I40" s="56"/>
      <c r="J40" s="56"/>
      <c r="K40" s="87"/>
      <c r="L40" s="88"/>
      <c r="M40" s="86"/>
      <c r="N40" s="86"/>
      <c r="O40" s="86"/>
      <c r="P40" s="86"/>
      <c r="Q40" s="86"/>
      <c r="R40" s="86"/>
      <c r="S40" s="86"/>
      <c r="T40" s="86"/>
      <c r="U40" s="86"/>
      <c r="V40" s="86"/>
      <c r="X40" s="41" t="s">
        <v>81</v>
      </c>
      <c r="Y40" s="140" t="str">
        <f>L36</f>
        <v>Palkoci Andrej</v>
      </c>
      <c r="Z40" s="140"/>
      <c r="AA40" s="23"/>
      <c r="AB40" s="24"/>
      <c r="AC40" s="20"/>
      <c r="AD40" s="20"/>
      <c r="AF40" s="85"/>
    </row>
    <row r="41" spans="1:32" x14ac:dyDescent="0.25">
      <c r="B41" s="15"/>
      <c r="C41" s="89"/>
      <c r="D41" s="15"/>
      <c r="E41" s="56"/>
      <c r="F41" s="56"/>
      <c r="G41" s="56"/>
      <c r="H41" s="56"/>
      <c r="I41" s="56"/>
      <c r="J41" s="56"/>
      <c r="K41" s="87"/>
      <c r="L41" s="88"/>
      <c r="M41" s="86"/>
      <c r="N41" s="86"/>
      <c r="O41" s="86"/>
      <c r="P41" s="86"/>
      <c r="Q41" s="86"/>
      <c r="R41" s="86"/>
      <c r="S41" s="86"/>
      <c r="T41" s="86"/>
      <c r="U41" s="86"/>
      <c r="V41" s="86"/>
      <c r="X41" s="41"/>
      <c r="Y41" s="23"/>
      <c r="Z41" s="22"/>
      <c r="AA41" s="23"/>
      <c r="AB41" s="24"/>
      <c r="AC41" s="20"/>
      <c r="AD41" s="20"/>
      <c r="AF41" s="85"/>
    </row>
    <row r="42" spans="1:32" x14ac:dyDescent="0.25">
      <c r="B42" s="15"/>
      <c r="C42" s="89"/>
      <c r="D42" s="15"/>
      <c r="E42" s="56"/>
      <c r="F42" s="56"/>
      <c r="G42" s="56"/>
      <c r="H42" s="56"/>
      <c r="I42" s="56"/>
      <c r="J42" s="56"/>
      <c r="K42" s="87"/>
      <c r="L42" s="65" t="s">
        <v>85</v>
      </c>
      <c r="M42" s="167"/>
      <c r="N42" s="167"/>
      <c r="O42" s="167"/>
      <c r="P42" s="86"/>
      <c r="Q42" s="86"/>
      <c r="R42" s="86"/>
      <c r="S42" s="86"/>
      <c r="T42" s="86"/>
      <c r="U42" s="86"/>
      <c r="V42" s="86"/>
      <c r="X42" s="41"/>
      <c r="Y42" s="23"/>
      <c r="Z42" s="24"/>
      <c r="AA42" s="23"/>
      <c r="AB42" s="24"/>
      <c r="AC42" s="20"/>
      <c r="AD42" s="20"/>
      <c r="AF42" s="85"/>
    </row>
    <row r="43" spans="1:32" x14ac:dyDescent="0.25">
      <c r="B43" s="15"/>
      <c r="C43" s="89"/>
      <c r="D43" s="15"/>
      <c r="E43" s="56"/>
      <c r="F43" s="56"/>
      <c r="G43" s="56"/>
      <c r="H43" s="56"/>
      <c r="I43" s="56"/>
      <c r="J43" s="56"/>
      <c r="K43" s="87"/>
      <c r="L43" s="56" t="s">
        <v>9</v>
      </c>
      <c r="M43" s="168" t="s">
        <v>10</v>
      </c>
      <c r="N43" s="168"/>
      <c r="O43" s="168"/>
      <c r="P43" s="91" t="s">
        <v>11</v>
      </c>
      <c r="Q43" s="56" t="s">
        <v>12</v>
      </c>
      <c r="R43" s="56" t="s">
        <v>13</v>
      </c>
      <c r="S43" s="56" t="s">
        <v>4</v>
      </c>
      <c r="T43" s="51"/>
      <c r="U43" s="51"/>
      <c r="V43" s="51"/>
      <c r="X43" s="41"/>
      <c r="Y43" s="23"/>
      <c r="Z43" s="24"/>
      <c r="AA43" s="164" t="str">
        <f>Y40</f>
        <v>Palkoci Andrej</v>
      </c>
      <c r="AB43" s="113"/>
      <c r="AC43" s="20"/>
      <c r="AD43" s="20"/>
      <c r="AF43" s="85"/>
    </row>
    <row r="44" spans="1:32" x14ac:dyDescent="0.25">
      <c r="A44" s="39">
        <v>75</v>
      </c>
      <c r="B44" s="15" t="str">
        <f>L44</f>
        <v>Zemanovič Ladislav</v>
      </c>
      <c r="C44" s="89" t="s">
        <v>6</v>
      </c>
      <c r="D44" s="15" t="str">
        <f>L47</f>
        <v>Frýdl Martin</v>
      </c>
      <c r="E44" s="56">
        <v>1</v>
      </c>
      <c r="F44" s="56" t="s">
        <v>8</v>
      </c>
      <c r="G44" s="56">
        <v>1</v>
      </c>
      <c r="H44" s="56">
        <v>18</v>
      </c>
      <c r="I44" s="56" t="s">
        <v>8</v>
      </c>
      <c r="J44" s="56">
        <v>15</v>
      </c>
      <c r="K44" s="87"/>
      <c r="L44" s="37" t="s">
        <v>158</v>
      </c>
      <c r="M44" s="56">
        <f>SUM(H44,H47,J49)</f>
        <v>60</v>
      </c>
      <c r="N44" s="86" t="s">
        <v>8</v>
      </c>
      <c r="O44" s="56">
        <f>SUM(J44,J47,H49)</f>
        <v>40</v>
      </c>
      <c r="P44" s="56">
        <f>M44-O44</f>
        <v>20</v>
      </c>
      <c r="Q44" s="56">
        <f>SUM(E44,E47,G49)</f>
        <v>4</v>
      </c>
      <c r="R44" s="56">
        <f>Q44+(P44/100)</f>
        <v>4.2</v>
      </c>
      <c r="S44" s="56">
        <f>RANK(R44,$R$44:$R$47,0)</f>
        <v>2</v>
      </c>
      <c r="T44" s="51"/>
      <c r="U44" s="51"/>
      <c r="V44" s="51"/>
      <c r="X44" s="41"/>
      <c r="Y44" s="23"/>
      <c r="Z44" s="24"/>
      <c r="AA44" s="21"/>
      <c r="AB44" s="45"/>
      <c r="AC44" s="20"/>
      <c r="AD44" s="20"/>
      <c r="AF44" s="85"/>
    </row>
    <row r="45" spans="1:32" x14ac:dyDescent="0.25">
      <c r="A45" s="39">
        <v>76</v>
      </c>
      <c r="B45" s="15" t="str">
        <f>L45</f>
        <v>Zlatník Jiří</v>
      </c>
      <c r="C45" s="89" t="s">
        <v>6</v>
      </c>
      <c r="D45" s="15" t="str">
        <f>L46</f>
        <v>Šimáček Ondřej</v>
      </c>
      <c r="E45" s="56">
        <v>2</v>
      </c>
      <c r="F45" s="56" t="s">
        <v>8</v>
      </c>
      <c r="G45" s="56">
        <v>0</v>
      </c>
      <c r="H45" s="56">
        <v>22</v>
      </c>
      <c r="I45" s="56" t="s">
        <v>8</v>
      </c>
      <c r="J45" s="56">
        <v>3</v>
      </c>
      <c r="K45" s="87"/>
      <c r="L45" s="37" t="s">
        <v>252</v>
      </c>
      <c r="M45" s="56">
        <f>SUM(H45,J47,H48)</f>
        <v>65</v>
      </c>
      <c r="N45" s="56" t="s">
        <v>8</v>
      </c>
      <c r="O45" s="56">
        <f>SUM(J45,H47,J48)</f>
        <v>32</v>
      </c>
      <c r="P45" s="56">
        <f t="shared" ref="P45:P47" si="12">M45-O45</f>
        <v>33</v>
      </c>
      <c r="Q45" s="56">
        <f>SUM(E45,G47,E48)</f>
        <v>5</v>
      </c>
      <c r="R45" s="56">
        <f t="shared" ref="R45:R47" si="13">Q45+(P45/100)</f>
        <v>5.33</v>
      </c>
      <c r="S45" s="56">
        <f t="shared" ref="S45:S47" si="14">RANK(R45,$R$44:$R$47,0)</f>
        <v>1</v>
      </c>
      <c r="T45" s="51"/>
      <c r="U45" s="51"/>
      <c r="V45" s="51" t="s">
        <v>242</v>
      </c>
      <c r="W45" s="169" t="str">
        <f>L83</f>
        <v>Pecka Matyáš</v>
      </c>
      <c r="X45" s="169"/>
      <c r="Y45" s="23"/>
      <c r="Z45" s="24"/>
      <c r="AA45" s="23"/>
      <c r="AB45" s="28"/>
      <c r="AC45" s="20"/>
      <c r="AD45" s="20"/>
      <c r="AF45" s="85"/>
    </row>
    <row r="46" spans="1:32" x14ac:dyDescent="0.25">
      <c r="A46" s="39">
        <v>150</v>
      </c>
      <c r="B46" s="15" t="str">
        <f>L47</f>
        <v>Frýdl Martin</v>
      </c>
      <c r="C46" s="89" t="s">
        <v>6</v>
      </c>
      <c r="D46" s="15" t="str">
        <f>L46</f>
        <v>Šimáček Ondřej</v>
      </c>
      <c r="E46" s="56">
        <v>2</v>
      </c>
      <c r="F46" s="56" t="s">
        <v>8</v>
      </c>
      <c r="G46" s="56">
        <v>0</v>
      </c>
      <c r="H46" s="56">
        <v>22</v>
      </c>
      <c r="I46" s="56" t="s">
        <v>8</v>
      </c>
      <c r="J46" s="56">
        <v>5</v>
      </c>
      <c r="K46" s="87"/>
      <c r="L46" s="37" t="s">
        <v>123</v>
      </c>
      <c r="M46" s="56">
        <f>SUM(J45,J46,H49)</f>
        <v>12</v>
      </c>
      <c r="N46" s="56" t="s">
        <v>8</v>
      </c>
      <c r="O46" s="56">
        <f>SUM(H45,H46,J49)</f>
        <v>66</v>
      </c>
      <c r="P46" s="56">
        <f t="shared" si="12"/>
        <v>-54</v>
      </c>
      <c r="Q46" s="56">
        <f>SUM(G45,G46,E49)</f>
        <v>0</v>
      </c>
      <c r="R46" s="56">
        <f t="shared" si="13"/>
        <v>-0.54</v>
      </c>
      <c r="S46" s="56">
        <f t="shared" si="14"/>
        <v>4</v>
      </c>
      <c r="T46" s="51"/>
      <c r="U46" s="51"/>
      <c r="V46" s="51"/>
      <c r="X46" s="79"/>
      <c r="Y46" s="140" t="str">
        <f>W47</f>
        <v>Kočárník Jan</v>
      </c>
      <c r="Z46" s="143"/>
      <c r="AA46" s="23"/>
      <c r="AB46" s="23"/>
      <c r="AC46" s="20"/>
      <c r="AD46" s="20"/>
      <c r="AF46" s="85"/>
    </row>
    <row r="47" spans="1:32" x14ac:dyDescent="0.25">
      <c r="A47" s="39">
        <v>151</v>
      </c>
      <c r="B47" s="15" t="str">
        <f>L44</f>
        <v>Zemanovič Ladislav</v>
      </c>
      <c r="C47" s="89" t="s">
        <v>6</v>
      </c>
      <c r="D47" s="15" t="str">
        <f>L45</f>
        <v>Zlatník Jiří</v>
      </c>
      <c r="E47" s="56">
        <v>1</v>
      </c>
      <c r="F47" s="56" t="s">
        <v>8</v>
      </c>
      <c r="G47" s="56">
        <v>1</v>
      </c>
      <c r="H47" s="56">
        <v>20</v>
      </c>
      <c r="I47" s="56" t="s">
        <v>8</v>
      </c>
      <c r="J47" s="56">
        <v>21</v>
      </c>
      <c r="K47" s="87"/>
      <c r="L47" s="15" t="s">
        <v>264</v>
      </c>
      <c r="M47" s="56">
        <f>SUM(J44,H46,J48)</f>
        <v>46</v>
      </c>
      <c r="N47" s="56" t="s">
        <v>8</v>
      </c>
      <c r="O47" s="56">
        <f>SUM(H44,J46,H48)</f>
        <v>45</v>
      </c>
      <c r="P47" s="56">
        <f t="shared" si="12"/>
        <v>1</v>
      </c>
      <c r="Q47" s="56">
        <f>SUM(G44,E46,G48)</f>
        <v>3</v>
      </c>
      <c r="R47" s="56">
        <f t="shared" si="13"/>
        <v>3.01</v>
      </c>
      <c r="S47" s="56">
        <f t="shared" si="14"/>
        <v>3</v>
      </c>
      <c r="T47" s="51"/>
      <c r="U47" s="51"/>
      <c r="V47" s="51" t="s">
        <v>167</v>
      </c>
      <c r="W47" s="169" t="str">
        <f>L73</f>
        <v>Kočárník Jan</v>
      </c>
      <c r="X47" s="170"/>
      <c r="AF47" s="85"/>
    </row>
    <row r="48" spans="1:32" x14ac:dyDescent="0.25">
      <c r="A48" s="39">
        <v>225</v>
      </c>
      <c r="B48" s="15" t="str">
        <f>L45</f>
        <v>Zlatník Jiří</v>
      </c>
      <c r="C48" s="89" t="s">
        <v>6</v>
      </c>
      <c r="D48" s="15" t="str">
        <f>L47</f>
        <v>Frýdl Martin</v>
      </c>
      <c r="E48" s="56">
        <v>2</v>
      </c>
      <c r="F48" s="56" t="s">
        <v>8</v>
      </c>
      <c r="G48" s="56">
        <v>0</v>
      </c>
      <c r="H48" s="56">
        <v>22</v>
      </c>
      <c r="I48" s="56" t="s">
        <v>8</v>
      </c>
      <c r="J48" s="56">
        <v>9</v>
      </c>
      <c r="K48" s="87"/>
      <c r="L48" s="88"/>
      <c r="M48" s="80">
        <f>SUM(M44:M47)</f>
        <v>183</v>
      </c>
      <c r="N48" s="81">
        <f>M48-O48</f>
        <v>0</v>
      </c>
      <c r="O48" s="80">
        <f>SUM(O44:O47)</f>
        <v>183</v>
      </c>
      <c r="P48" s="86"/>
      <c r="Q48" s="86"/>
      <c r="R48" s="86"/>
      <c r="S48" s="86"/>
      <c r="T48" s="86"/>
      <c r="U48" s="86"/>
      <c r="V48" s="86"/>
      <c r="X48" s="41"/>
      <c r="AF48" s="85"/>
    </row>
    <row r="49" spans="1:34" x14ac:dyDescent="0.25">
      <c r="A49" s="39">
        <v>226</v>
      </c>
      <c r="B49" s="15" t="str">
        <f>L46</f>
        <v>Šimáček Ondřej</v>
      </c>
      <c r="C49" s="89" t="s">
        <v>6</v>
      </c>
      <c r="D49" s="15" t="str">
        <f>L44</f>
        <v>Zemanovič Ladislav</v>
      </c>
      <c r="E49" s="56">
        <v>0</v>
      </c>
      <c r="F49" s="56" t="s">
        <v>8</v>
      </c>
      <c r="G49" s="56">
        <v>2</v>
      </c>
      <c r="H49" s="56">
        <v>4</v>
      </c>
      <c r="I49" s="56" t="s">
        <v>8</v>
      </c>
      <c r="J49" s="56">
        <v>22</v>
      </c>
      <c r="K49" s="87"/>
      <c r="L49" s="88"/>
      <c r="M49" s="86"/>
      <c r="N49" s="86"/>
      <c r="O49" s="86"/>
      <c r="P49" s="86"/>
      <c r="Q49" s="86"/>
      <c r="R49" s="86"/>
      <c r="S49" s="86"/>
      <c r="T49" s="86"/>
      <c r="U49" s="86"/>
      <c r="V49" s="86"/>
      <c r="X49" s="132"/>
      <c r="Y49" s="132"/>
      <c r="AD49" s="159" t="str">
        <f>AC86</f>
        <v>Štaffl Jan</v>
      </c>
      <c r="AE49" s="159"/>
      <c r="AF49" s="85"/>
      <c r="AG49" s="160" t="str">
        <f>AE25</f>
        <v>Simon Václav</v>
      </c>
      <c r="AH49" s="159"/>
    </row>
    <row r="50" spans="1:34" x14ac:dyDescent="0.25">
      <c r="B50" s="15"/>
      <c r="C50" s="89"/>
      <c r="D50" s="15"/>
      <c r="E50" s="56"/>
      <c r="F50" s="56"/>
      <c r="G50" s="56"/>
      <c r="H50" s="56"/>
      <c r="I50" s="56"/>
      <c r="J50" s="56"/>
      <c r="K50" s="87"/>
      <c r="L50" s="88"/>
      <c r="M50" s="86"/>
      <c r="N50" s="86"/>
      <c r="O50" s="86"/>
      <c r="P50" s="86"/>
      <c r="Q50" s="86"/>
      <c r="R50" s="86"/>
      <c r="S50" s="86"/>
      <c r="T50" s="86"/>
      <c r="U50" s="86"/>
      <c r="V50" s="86"/>
      <c r="X50" s="132"/>
      <c r="Y50" s="132"/>
      <c r="AD50" s="146" t="s">
        <v>23</v>
      </c>
      <c r="AE50" s="146"/>
      <c r="AF50" s="85"/>
      <c r="AG50" s="147" t="s">
        <v>20</v>
      </c>
      <c r="AH50" s="146"/>
    </row>
    <row r="51" spans="1:34" x14ac:dyDescent="0.25">
      <c r="B51" s="15"/>
      <c r="C51" s="89"/>
      <c r="D51" s="15"/>
      <c r="E51" s="56"/>
      <c r="F51" s="56"/>
      <c r="G51" s="56"/>
      <c r="H51" s="56"/>
      <c r="I51" s="56"/>
      <c r="J51" s="56"/>
      <c r="K51" s="87"/>
      <c r="L51" s="88"/>
      <c r="M51" s="86"/>
      <c r="N51" s="86"/>
      <c r="O51" s="86"/>
      <c r="P51" s="86"/>
      <c r="Q51" s="86"/>
      <c r="R51" s="86"/>
      <c r="S51" s="86"/>
      <c r="T51" s="86"/>
      <c r="U51" s="86"/>
      <c r="V51" s="86"/>
      <c r="X51" s="41"/>
      <c r="AF51" s="85"/>
    </row>
    <row r="52" spans="1:34" x14ac:dyDescent="0.25">
      <c r="B52" s="15"/>
      <c r="C52" s="89"/>
      <c r="D52" s="15"/>
      <c r="E52" s="56"/>
      <c r="F52" s="56"/>
      <c r="G52" s="56"/>
      <c r="H52" s="56"/>
      <c r="I52" s="56"/>
      <c r="J52" s="56"/>
      <c r="K52" s="87"/>
      <c r="L52" s="65" t="s">
        <v>157</v>
      </c>
      <c r="M52" s="167"/>
      <c r="N52" s="167"/>
      <c r="O52" s="167"/>
      <c r="P52" s="86"/>
      <c r="Q52" s="86"/>
      <c r="R52" s="86"/>
      <c r="S52" s="86"/>
      <c r="T52" s="86"/>
      <c r="U52" s="86"/>
      <c r="V52" s="86" t="s">
        <v>152</v>
      </c>
      <c r="W52" s="169" t="str">
        <f>L66</f>
        <v>Durčák Ondřej</v>
      </c>
      <c r="X52" s="169"/>
      <c r="AF52" s="85"/>
    </row>
    <row r="53" spans="1:34" x14ac:dyDescent="0.25">
      <c r="B53" s="15"/>
      <c r="C53" s="89"/>
      <c r="D53" s="15"/>
      <c r="E53" s="56"/>
      <c r="F53" s="56"/>
      <c r="G53" s="56"/>
      <c r="H53" s="56"/>
      <c r="I53" s="56"/>
      <c r="J53" s="56"/>
      <c r="K53" s="87"/>
      <c r="L53" s="56" t="s">
        <v>9</v>
      </c>
      <c r="M53" s="168" t="s">
        <v>10</v>
      </c>
      <c r="N53" s="168"/>
      <c r="O53" s="168"/>
      <c r="P53" s="91" t="s">
        <v>11</v>
      </c>
      <c r="Q53" s="56" t="s">
        <v>12</v>
      </c>
      <c r="R53" s="56" t="s">
        <v>13</v>
      </c>
      <c r="S53" s="56" t="s">
        <v>4</v>
      </c>
      <c r="T53" s="51"/>
      <c r="U53" s="51"/>
      <c r="V53" s="51"/>
      <c r="X53" s="79"/>
      <c r="Y53" s="140" t="str">
        <f>W54</f>
        <v>Pavlíček Jakub</v>
      </c>
      <c r="Z53" s="140"/>
      <c r="AA53" s="23"/>
      <c r="AB53" s="23"/>
      <c r="AC53" s="20"/>
      <c r="AD53" s="20"/>
      <c r="AF53" s="85"/>
    </row>
    <row r="54" spans="1:34" x14ac:dyDescent="0.25">
      <c r="A54" s="39">
        <v>77</v>
      </c>
      <c r="B54" s="15" t="str">
        <f>L54</f>
        <v>Marek Jonáš</v>
      </c>
      <c r="C54" s="89" t="s">
        <v>6</v>
      </c>
      <c r="D54" s="15" t="str">
        <f>L57</f>
        <v>Červenka Matěj</v>
      </c>
      <c r="E54" s="56">
        <v>2</v>
      </c>
      <c r="F54" s="56" t="s">
        <v>8</v>
      </c>
      <c r="G54" s="56">
        <v>0</v>
      </c>
      <c r="H54" s="56">
        <v>22</v>
      </c>
      <c r="I54" s="56" t="s">
        <v>8</v>
      </c>
      <c r="J54" s="56">
        <v>9</v>
      </c>
      <c r="K54" s="87"/>
      <c r="L54" s="37" t="s">
        <v>117</v>
      </c>
      <c r="M54" s="56">
        <f>SUM(H54,H57,J59)</f>
        <v>66</v>
      </c>
      <c r="N54" s="86" t="s">
        <v>8</v>
      </c>
      <c r="O54" s="56">
        <f>SUM(J54,J57,H59)</f>
        <v>29</v>
      </c>
      <c r="P54" s="56">
        <f>M54-O54</f>
        <v>37</v>
      </c>
      <c r="Q54" s="56">
        <f>SUM(E54,E57,G59)</f>
        <v>6</v>
      </c>
      <c r="R54" s="56">
        <f>Q54+(P54/100)</f>
        <v>6.37</v>
      </c>
      <c r="S54" s="56">
        <f>RANK(R54,$R$54:$R$57,0)</f>
        <v>1</v>
      </c>
      <c r="T54" s="51"/>
      <c r="U54" s="51"/>
      <c r="V54" s="51" t="s">
        <v>155</v>
      </c>
      <c r="W54" s="169" t="str">
        <f>L56</f>
        <v>Pavlíček Jakub</v>
      </c>
      <c r="X54" s="170"/>
      <c r="Y54" s="23"/>
      <c r="Z54" s="22"/>
      <c r="AA54" s="23"/>
      <c r="AB54" s="23"/>
      <c r="AC54" s="20"/>
      <c r="AD54" s="20"/>
      <c r="AF54" s="85"/>
    </row>
    <row r="55" spans="1:34" x14ac:dyDescent="0.25">
      <c r="A55" s="39">
        <v>78</v>
      </c>
      <c r="B55" s="15" t="str">
        <f>L55</f>
        <v>Kejř Jakub</v>
      </c>
      <c r="C55" s="89" t="s">
        <v>6</v>
      </c>
      <c r="D55" s="15" t="str">
        <f>L56</f>
        <v>Pavlíček Jakub</v>
      </c>
      <c r="E55" s="56">
        <v>0</v>
      </c>
      <c r="F55" s="56" t="s">
        <v>8</v>
      </c>
      <c r="G55" s="56">
        <v>2</v>
      </c>
      <c r="H55" s="56">
        <v>6</v>
      </c>
      <c r="I55" s="56" t="s">
        <v>8</v>
      </c>
      <c r="J55" s="56">
        <v>22</v>
      </c>
      <c r="K55" s="87"/>
      <c r="L55" s="37" t="s">
        <v>251</v>
      </c>
      <c r="M55" s="56">
        <f>SUM(H55,J57,H58)</f>
        <v>20</v>
      </c>
      <c r="N55" s="56" t="s">
        <v>8</v>
      </c>
      <c r="O55" s="56">
        <f>SUM(J55,H57,J58)</f>
        <v>66</v>
      </c>
      <c r="P55" s="56">
        <f t="shared" ref="P55:P57" si="15">M55-O55</f>
        <v>-46</v>
      </c>
      <c r="Q55" s="56">
        <f>SUM(E55,G57,E58)</f>
        <v>0</v>
      </c>
      <c r="R55" s="56">
        <f t="shared" ref="R55:R57" si="16">Q55+(P55/100)</f>
        <v>-0.46</v>
      </c>
      <c r="S55" s="56">
        <f>RANK(R55,$R$54:$R$57,0)</f>
        <v>4</v>
      </c>
      <c r="T55" s="51"/>
      <c r="U55" s="51"/>
      <c r="V55" s="51"/>
      <c r="X55" s="41"/>
      <c r="Y55" s="23"/>
      <c r="Z55" s="24"/>
      <c r="AA55" s="23"/>
      <c r="AB55" s="23"/>
      <c r="AC55" s="20"/>
      <c r="AD55" s="20"/>
      <c r="AF55" s="85"/>
    </row>
    <row r="56" spans="1:34" x14ac:dyDescent="0.25">
      <c r="A56" s="39">
        <v>152</v>
      </c>
      <c r="B56" s="15" t="str">
        <f>L57</f>
        <v>Červenka Matěj</v>
      </c>
      <c r="C56" s="89" t="s">
        <v>6</v>
      </c>
      <c r="D56" s="15" t="str">
        <f>L56</f>
        <v>Pavlíček Jakub</v>
      </c>
      <c r="E56" s="56">
        <v>0</v>
      </c>
      <c r="F56" s="56" t="s">
        <v>8</v>
      </c>
      <c r="G56" s="56">
        <v>2</v>
      </c>
      <c r="H56" s="56">
        <v>10</v>
      </c>
      <c r="I56" s="56" t="s">
        <v>8</v>
      </c>
      <c r="J56" s="56">
        <v>22</v>
      </c>
      <c r="K56" s="87"/>
      <c r="L56" s="15" t="s">
        <v>261</v>
      </c>
      <c r="M56" s="56">
        <f>SUM(J55,J56,H59)</f>
        <v>55</v>
      </c>
      <c r="N56" s="56" t="s">
        <v>8</v>
      </c>
      <c r="O56" s="56">
        <f>SUM(H55,H56,J59)</f>
        <v>38</v>
      </c>
      <c r="P56" s="56">
        <f t="shared" si="15"/>
        <v>17</v>
      </c>
      <c r="Q56" s="56">
        <f>SUM(G55,G56,E59)</f>
        <v>4</v>
      </c>
      <c r="R56" s="56">
        <f t="shared" si="16"/>
        <v>4.17</v>
      </c>
      <c r="S56" s="56">
        <f t="shared" ref="S56:S57" si="17">RANK(R56,$R$54:$R$57,0)</f>
        <v>2</v>
      </c>
      <c r="T56" s="51"/>
      <c r="U56" s="51"/>
      <c r="V56" s="51"/>
      <c r="X56" s="41"/>
      <c r="Y56" s="23"/>
      <c r="Z56" s="24"/>
      <c r="AA56" s="162" t="str">
        <f>Y59</f>
        <v>Kurdiovský Lukáš</v>
      </c>
      <c r="AB56" s="114"/>
      <c r="AC56" s="20"/>
      <c r="AD56" s="20"/>
      <c r="AF56" s="85"/>
    </row>
    <row r="57" spans="1:34" x14ac:dyDescent="0.25">
      <c r="A57" s="39">
        <v>153</v>
      </c>
      <c r="B57" s="15" t="str">
        <f>L54</f>
        <v>Marek Jonáš</v>
      </c>
      <c r="C57" s="89" t="s">
        <v>6</v>
      </c>
      <c r="D57" s="15" t="str">
        <f>L55</f>
        <v>Kejř Jakub</v>
      </c>
      <c r="E57" s="56">
        <v>2</v>
      </c>
      <c r="F57" s="56" t="s">
        <v>8</v>
      </c>
      <c r="G57" s="56">
        <v>0</v>
      </c>
      <c r="H57" s="56">
        <v>22</v>
      </c>
      <c r="I57" s="56" t="s">
        <v>8</v>
      </c>
      <c r="J57" s="56">
        <v>9</v>
      </c>
      <c r="K57" s="87"/>
      <c r="L57" s="15" t="s">
        <v>119</v>
      </c>
      <c r="M57" s="56">
        <f>SUM(J54,H56,J58)</f>
        <v>41</v>
      </c>
      <c r="N57" s="56" t="s">
        <v>8</v>
      </c>
      <c r="O57" s="56">
        <f>SUM(H54,J56,H58)</f>
        <v>49</v>
      </c>
      <c r="P57" s="56">
        <f t="shared" si="15"/>
        <v>-8</v>
      </c>
      <c r="Q57" s="56">
        <f>SUM(G54,E56,G58)</f>
        <v>2</v>
      </c>
      <c r="R57" s="56">
        <f t="shared" si="16"/>
        <v>1.92</v>
      </c>
      <c r="S57" s="56">
        <f t="shared" si="17"/>
        <v>3</v>
      </c>
      <c r="T57" s="51"/>
      <c r="U57" s="51"/>
      <c r="V57" s="51"/>
      <c r="X57" s="41"/>
      <c r="Y57" s="23"/>
      <c r="Z57" s="24"/>
      <c r="AA57" s="21"/>
      <c r="AB57" s="22"/>
      <c r="AC57" s="20"/>
      <c r="AD57" s="20"/>
      <c r="AF57" s="85"/>
    </row>
    <row r="58" spans="1:34" x14ac:dyDescent="0.25">
      <c r="A58" s="39">
        <v>227</v>
      </c>
      <c r="B58" s="15" t="str">
        <f>L55</f>
        <v>Kejř Jakub</v>
      </c>
      <c r="C58" s="89" t="s">
        <v>6</v>
      </c>
      <c r="D58" s="15" t="str">
        <f>L57</f>
        <v>Červenka Matěj</v>
      </c>
      <c r="E58" s="56">
        <v>0</v>
      </c>
      <c r="F58" s="56" t="s">
        <v>8</v>
      </c>
      <c r="G58" s="56">
        <v>2</v>
      </c>
      <c r="H58" s="56">
        <v>5</v>
      </c>
      <c r="I58" s="56" t="s">
        <v>8</v>
      </c>
      <c r="J58" s="56">
        <v>22</v>
      </c>
      <c r="K58" s="87"/>
      <c r="L58" s="88"/>
      <c r="M58" s="80">
        <f>SUM(M54:M57)</f>
        <v>182</v>
      </c>
      <c r="N58" s="81">
        <f>M58-O58</f>
        <v>0</v>
      </c>
      <c r="O58" s="80">
        <f>SUM(O54:O57)</f>
        <v>182</v>
      </c>
      <c r="P58" s="86"/>
      <c r="Q58" s="86"/>
      <c r="R58" s="86"/>
      <c r="S58" s="86"/>
      <c r="T58" s="86"/>
      <c r="U58" s="86"/>
      <c r="V58" s="86"/>
      <c r="W58" s="172"/>
      <c r="X58" s="172"/>
      <c r="Y58" s="23"/>
      <c r="Z58" s="24"/>
      <c r="AA58" s="23"/>
      <c r="AB58" s="24"/>
      <c r="AC58" s="20"/>
      <c r="AD58" s="20"/>
      <c r="AF58" s="85"/>
    </row>
    <row r="59" spans="1:34" x14ac:dyDescent="0.25">
      <c r="A59" s="39">
        <v>228</v>
      </c>
      <c r="B59" s="15" t="str">
        <f>L56</f>
        <v>Pavlíček Jakub</v>
      </c>
      <c r="C59" s="89" t="s">
        <v>6</v>
      </c>
      <c r="D59" s="15" t="str">
        <f>L54</f>
        <v>Marek Jonáš</v>
      </c>
      <c r="E59" s="56">
        <v>0</v>
      </c>
      <c r="F59" s="56" t="s">
        <v>8</v>
      </c>
      <c r="G59" s="56">
        <v>2</v>
      </c>
      <c r="H59" s="56">
        <v>11</v>
      </c>
      <c r="I59" s="56" t="s">
        <v>8</v>
      </c>
      <c r="J59" s="56">
        <v>22</v>
      </c>
      <c r="K59" s="87"/>
      <c r="L59" s="88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3"/>
      <c r="X59" s="41" t="s">
        <v>62</v>
      </c>
      <c r="Y59" s="140" t="str">
        <f>L24</f>
        <v>Kurdiovský Lukáš</v>
      </c>
      <c r="Z59" s="143"/>
      <c r="AA59" s="23"/>
      <c r="AB59" s="24"/>
      <c r="AC59" s="20"/>
      <c r="AD59" s="20"/>
      <c r="AF59" s="85"/>
    </row>
    <row r="60" spans="1:34" x14ac:dyDescent="0.25">
      <c r="B60" s="15"/>
      <c r="C60" s="89"/>
      <c r="D60" s="15"/>
      <c r="E60" s="56"/>
      <c r="F60" s="56"/>
      <c r="G60" s="56"/>
      <c r="H60" s="56"/>
      <c r="I60" s="56"/>
      <c r="J60" s="56"/>
      <c r="K60" s="87"/>
      <c r="L60" s="88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172"/>
      <c r="X60" s="172"/>
      <c r="Y60" s="23"/>
      <c r="Z60" s="45"/>
      <c r="AA60" s="28"/>
      <c r="AB60" s="24"/>
      <c r="AC60" s="20"/>
      <c r="AD60" s="20"/>
      <c r="AF60" s="85"/>
    </row>
    <row r="61" spans="1:34" x14ac:dyDescent="0.25">
      <c r="B61" s="15"/>
      <c r="C61" s="89"/>
      <c r="D61" s="15"/>
      <c r="E61" s="56"/>
      <c r="F61" s="56"/>
      <c r="G61" s="56"/>
      <c r="H61" s="56"/>
      <c r="I61" s="56"/>
      <c r="J61" s="56"/>
      <c r="K61" s="87"/>
      <c r="L61" s="65" t="s">
        <v>161</v>
      </c>
      <c r="M61" s="167"/>
      <c r="N61" s="167"/>
      <c r="O61" s="167"/>
      <c r="P61" s="86"/>
      <c r="Q61" s="86"/>
      <c r="R61" s="86"/>
      <c r="S61" s="86"/>
      <c r="T61" s="86"/>
      <c r="U61" s="86"/>
      <c r="V61" s="86"/>
      <c r="X61" s="41"/>
      <c r="Y61" s="23"/>
      <c r="Z61" s="28"/>
      <c r="AA61" s="28"/>
      <c r="AB61" s="24"/>
      <c r="AC61" s="20"/>
      <c r="AD61" s="20"/>
      <c r="AF61" s="85"/>
    </row>
    <row r="62" spans="1:34" x14ac:dyDescent="0.25">
      <c r="B62" s="15"/>
      <c r="C62" s="89"/>
      <c r="D62" s="15"/>
      <c r="E62" s="56"/>
      <c r="F62" s="56"/>
      <c r="G62" s="56"/>
      <c r="H62" s="56"/>
      <c r="I62" s="56"/>
      <c r="J62" s="56"/>
      <c r="K62" s="87"/>
      <c r="L62" s="56" t="s">
        <v>9</v>
      </c>
      <c r="M62" s="168" t="s">
        <v>10</v>
      </c>
      <c r="N62" s="168"/>
      <c r="O62" s="168"/>
      <c r="P62" s="91" t="s">
        <v>11</v>
      </c>
      <c r="Q62" s="56" t="s">
        <v>12</v>
      </c>
      <c r="R62" s="56" t="s">
        <v>13</v>
      </c>
      <c r="S62" s="56" t="s">
        <v>4</v>
      </c>
      <c r="T62" s="51"/>
      <c r="U62" s="51"/>
      <c r="V62" s="51"/>
      <c r="X62" s="159" t="str">
        <f>Y65</f>
        <v>Zlatník Jiří</v>
      </c>
      <c r="Y62" s="159"/>
      <c r="Z62" s="131"/>
      <c r="AA62" s="131"/>
      <c r="AB62" s="24"/>
      <c r="AC62" s="162" t="str">
        <f>AA56</f>
        <v>Kurdiovský Lukáš</v>
      </c>
      <c r="AD62" s="114"/>
      <c r="AF62" s="85"/>
    </row>
    <row r="63" spans="1:34" x14ac:dyDescent="0.25">
      <c r="A63" s="39">
        <v>79</v>
      </c>
      <c r="B63" s="15" t="str">
        <f>L63</f>
        <v>Pavlica Lukáš</v>
      </c>
      <c r="C63" s="89" t="s">
        <v>6</v>
      </c>
      <c r="D63" s="15" t="str">
        <f>L66</f>
        <v>Durčák Ondřej</v>
      </c>
      <c r="E63" s="56">
        <v>2</v>
      </c>
      <c r="F63" s="56" t="s">
        <v>8</v>
      </c>
      <c r="G63" s="56">
        <v>0</v>
      </c>
      <c r="H63" s="56">
        <v>22</v>
      </c>
      <c r="I63" s="56" t="s">
        <v>8</v>
      </c>
      <c r="J63" s="56">
        <v>13</v>
      </c>
      <c r="K63" s="87"/>
      <c r="L63" s="37" t="s">
        <v>162</v>
      </c>
      <c r="M63" s="56">
        <f>SUM(H63,H66,J68)</f>
        <v>66</v>
      </c>
      <c r="N63" s="86" t="s">
        <v>8</v>
      </c>
      <c r="O63" s="56">
        <f>SUM(J63,J66,H68)</f>
        <v>21</v>
      </c>
      <c r="P63" s="56">
        <f>M63-O63</f>
        <v>45</v>
      </c>
      <c r="Q63" s="56">
        <f>SUM(E63,E66,G68)</f>
        <v>6</v>
      </c>
      <c r="R63" s="56">
        <f>Q63+(P63/100)</f>
        <v>6.45</v>
      </c>
      <c r="S63" s="56">
        <f>RANK(R63,$R$63:$R$66,0)</f>
        <v>1</v>
      </c>
      <c r="T63" s="51"/>
      <c r="U63" s="51"/>
      <c r="V63" s="51"/>
      <c r="X63" s="132" t="s">
        <v>150</v>
      </c>
      <c r="Y63" s="132"/>
      <c r="Z63" s="117"/>
      <c r="AA63" s="117"/>
      <c r="AB63" s="24"/>
      <c r="AC63" s="118"/>
      <c r="AD63" s="152"/>
      <c r="AF63" s="85"/>
    </row>
    <row r="64" spans="1:34" x14ac:dyDescent="0.25">
      <c r="A64" s="39">
        <v>80</v>
      </c>
      <c r="B64" s="15" t="str">
        <f>L64</f>
        <v>Baroš Zdeněk</v>
      </c>
      <c r="C64" s="89" t="s">
        <v>6</v>
      </c>
      <c r="D64" s="15" t="str">
        <f>L65</f>
        <v>Vychodil Vojtěch</v>
      </c>
      <c r="E64" s="56">
        <v>2</v>
      </c>
      <c r="F64" s="56" t="s">
        <v>8</v>
      </c>
      <c r="G64" s="56">
        <v>0</v>
      </c>
      <c r="H64" s="56">
        <v>22</v>
      </c>
      <c r="I64" s="56" t="s">
        <v>8</v>
      </c>
      <c r="J64" s="56">
        <v>5</v>
      </c>
      <c r="K64" s="87"/>
      <c r="L64" s="37" t="s">
        <v>253</v>
      </c>
      <c r="M64" s="56">
        <f>SUM(H64,J66,H67)</f>
        <v>46</v>
      </c>
      <c r="N64" s="56" t="s">
        <v>8</v>
      </c>
      <c r="O64" s="56">
        <f>SUM(J64,H66,J67)</f>
        <v>49</v>
      </c>
      <c r="P64" s="56">
        <f t="shared" ref="P64:P66" si="18">M64-O64</f>
        <v>-3</v>
      </c>
      <c r="Q64" s="56">
        <f>SUM(E64,G66,E67)</f>
        <v>2</v>
      </c>
      <c r="R64" s="56">
        <f t="shared" ref="R64:R66" si="19">Q64+(P64/100)</f>
        <v>1.97</v>
      </c>
      <c r="S64" s="56">
        <f t="shared" ref="S64:S66" si="20">RANK(R64,$R$63:$R$66,0)</f>
        <v>3</v>
      </c>
      <c r="T64" s="51"/>
      <c r="U64" s="51"/>
      <c r="V64" s="51"/>
      <c r="X64" s="41"/>
      <c r="Y64" s="23"/>
      <c r="Z64" s="23"/>
      <c r="AA64" s="23"/>
      <c r="AB64" s="24"/>
      <c r="AC64" s="32"/>
      <c r="AD64" s="84"/>
      <c r="AF64" s="85"/>
    </row>
    <row r="65" spans="1:32" x14ac:dyDescent="0.25">
      <c r="A65" s="39">
        <v>154</v>
      </c>
      <c r="B65" s="15" t="str">
        <f>L66</f>
        <v>Durčák Ondřej</v>
      </c>
      <c r="C65" s="89" t="s">
        <v>6</v>
      </c>
      <c r="D65" s="15" t="str">
        <f>L65</f>
        <v>Vychodil Vojtěch</v>
      </c>
      <c r="E65" s="56">
        <v>2</v>
      </c>
      <c r="F65" s="56" t="s">
        <v>8</v>
      </c>
      <c r="G65" s="56">
        <v>0</v>
      </c>
      <c r="H65" s="56">
        <v>22</v>
      </c>
      <c r="I65" s="56" t="s">
        <v>8</v>
      </c>
      <c r="J65" s="56">
        <v>0</v>
      </c>
      <c r="K65" s="87"/>
      <c r="L65" s="37" t="s">
        <v>118</v>
      </c>
      <c r="M65" s="56">
        <f>SUM(J64,J65,H68)</f>
        <v>5</v>
      </c>
      <c r="N65" s="56" t="s">
        <v>8</v>
      </c>
      <c r="O65" s="56">
        <f>SUM(H64,H65,J68)</f>
        <v>66</v>
      </c>
      <c r="P65" s="56">
        <f t="shared" si="18"/>
        <v>-61</v>
      </c>
      <c r="Q65" s="56">
        <f>SUM(G64,G65,E68)</f>
        <v>0</v>
      </c>
      <c r="R65" s="56">
        <f t="shared" si="19"/>
        <v>-0.61</v>
      </c>
      <c r="S65" s="56">
        <f t="shared" si="20"/>
        <v>4</v>
      </c>
      <c r="T65" s="51"/>
      <c r="U65" s="51"/>
      <c r="V65" s="51"/>
      <c r="X65" s="41" t="s">
        <v>84</v>
      </c>
      <c r="Y65" s="140" t="str">
        <f>L45</f>
        <v>Zlatník Jiří</v>
      </c>
      <c r="Z65" s="140"/>
      <c r="AA65" s="23"/>
      <c r="AB65" s="24"/>
      <c r="AC65" s="32"/>
      <c r="AD65" s="84"/>
      <c r="AF65" s="85"/>
    </row>
    <row r="66" spans="1:32" x14ac:dyDescent="0.25">
      <c r="A66" s="39">
        <v>155</v>
      </c>
      <c r="B66" s="15" t="str">
        <f>L63</f>
        <v>Pavlica Lukáš</v>
      </c>
      <c r="C66" s="89" t="s">
        <v>6</v>
      </c>
      <c r="D66" s="15" t="str">
        <f>L64</f>
        <v>Baroš Zdeněk</v>
      </c>
      <c r="E66" s="56">
        <v>2</v>
      </c>
      <c r="F66" s="56" t="s">
        <v>8</v>
      </c>
      <c r="G66" s="56">
        <v>0</v>
      </c>
      <c r="H66" s="56">
        <v>22</v>
      </c>
      <c r="I66" s="56" t="s">
        <v>8</v>
      </c>
      <c r="J66" s="56">
        <v>8</v>
      </c>
      <c r="K66" s="87"/>
      <c r="L66" s="15" t="s">
        <v>126</v>
      </c>
      <c r="M66" s="56">
        <f>SUM(J63,H65,J67)</f>
        <v>57</v>
      </c>
      <c r="N66" s="56" t="s">
        <v>8</v>
      </c>
      <c r="O66" s="56">
        <f>SUM(H63,J65,H67)</f>
        <v>38</v>
      </c>
      <c r="P66" s="56">
        <f t="shared" si="18"/>
        <v>19</v>
      </c>
      <c r="Q66" s="56">
        <f>SUM(G63,E65,G67)</f>
        <v>4</v>
      </c>
      <c r="R66" s="56">
        <f t="shared" si="19"/>
        <v>4.1900000000000004</v>
      </c>
      <c r="S66" s="56">
        <f t="shared" si="20"/>
        <v>2</v>
      </c>
      <c r="T66" s="51"/>
      <c r="U66" s="51"/>
      <c r="V66" s="51"/>
      <c r="X66" s="41"/>
      <c r="Y66" s="23"/>
      <c r="Z66" s="22"/>
      <c r="AA66" s="23"/>
      <c r="AB66" s="24"/>
      <c r="AC66" s="32"/>
      <c r="AD66" s="84"/>
      <c r="AF66" s="85"/>
    </row>
    <row r="67" spans="1:32" x14ac:dyDescent="0.25">
      <c r="A67" s="39">
        <v>229</v>
      </c>
      <c r="B67" s="15" t="str">
        <f>L64</f>
        <v>Baroš Zdeněk</v>
      </c>
      <c r="C67" s="89" t="s">
        <v>6</v>
      </c>
      <c r="D67" s="15" t="str">
        <f>L66</f>
        <v>Durčák Ondřej</v>
      </c>
      <c r="E67" s="56">
        <v>0</v>
      </c>
      <c r="F67" s="56" t="s">
        <v>8</v>
      </c>
      <c r="G67" s="56">
        <v>2</v>
      </c>
      <c r="H67" s="56">
        <v>16</v>
      </c>
      <c r="I67" s="56" t="s">
        <v>8</v>
      </c>
      <c r="J67" s="56">
        <v>22</v>
      </c>
      <c r="K67" s="87"/>
      <c r="L67" s="88"/>
      <c r="M67" s="80">
        <f>SUM(M63:M66)</f>
        <v>174</v>
      </c>
      <c r="N67" s="81">
        <f>M67-O67</f>
        <v>0</v>
      </c>
      <c r="O67" s="80">
        <f>SUM(O63:O66)</f>
        <v>174</v>
      </c>
      <c r="P67" s="86"/>
      <c r="Q67" s="86"/>
      <c r="R67" s="86"/>
      <c r="S67" s="86"/>
      <c r="T67" s="86"/>
      <c r="U67" s="86"/>
      <c r="V67" s="86"/>
      <c r="X67" s="41"/>
      <c r="Y67" s="23"/>
      <c r="Z67" s="24"/>
      <c r="AA67" s="23"/>
      <c r="AB67" s="24"/>
      <c r="AC67" s="32"/>
      <c r="AD67" s="84"/>
      <c r="AF67" s="85"/>
    </row>
    <row r="68" spans="1:32" x14ac:dyDescent="0.25">
      <c r="A68" s="39">
        <v>230</v>
      </c>
      <c r="B68" s="15" t="str">
        <f>L65</f>
        <v>Vychodil Vojtěch</v>
      </c>
      <c r="C68" s="89" t="s">
        <v>6</v>
      </c>
      <c r="D68" s="15" t="str">
        <f>L63</f>
        <v>Pavlica Lukáš</v>
      </c>
      <c r="E68" s="56">
        <v>0</v>
      </c>
      <c r="F68" s="56" t="s">
        <v>8</v>
      </c>
      <c r="G68" s="56">
        <v>2</v>
      </c>
      <c r="H68" s="56">
        <v>0</v>
      </c>
      <c r="I68" s="56" t="s">
        <v>8</v>
      </c>
      <c r="J68" s="56">
        <v>22</v>
      </c>
      <c r="K68" s="87"/>
      <c r="L68" s="88"/>
      <c r="M68" s="86"/>
      <c r="N68" s="86"/>
      <c r="O68" s="86"/>
      <c r="P68" s="86"/>
      <c r="Q68" s="86"/>
      <c r="R68" s="86"/>
      <c r="S68" s="86"/>
      <c r="T68" s="86"/>
      <c r="U68" s="86"/>
      <c r="V68" s="86"/>
      <c r="X68" s="41"/>
      <c r="Y68" s="23"/>
      <c r="Z68" s="24"/>
      <c r="AA68" s="164" t="str">
        <f>Y71</f>
        <v>Streharski Viktor</v>
      </c>
      <c r="AB68" s="113"/>
      <c r="AC68" s="32"/>
      <c r="AD68" s="84"/>
      <c r="AF68" s="85"/>
    </row>
    <row r="69" spans="1:32" x14ac:dyDescent="0.25">
      <c r="B69" s="15"/>
      <c r="C69" s="89"/>
      <c r="D69" s="15"/>
      <c r="E69" s="56"/>
      <c r="F69" s="56"/>
      <c r="G69" s="56"/>
      <c r="H69" s="56"/>
      <c r="I69" s="56"/>
      <c r="J69" s="56"/>
      <c r="K69" s="87"/>
      <c r="L69" s="88"/>
      <c r="M69" s="86"/>
      <c r="N69" s="86"/>
      <c r="O69" s="86"/>
      <c r="P69" s="86"/>
      <c r="Q69" s="86"/>
      <c r="R69" s="86"/>
      <c r="S69" s="86"/>
      <c r="T69" s="86"/>
      <c r="U69" s="86"/>
      <c r="V69" s="86"/>
      <c r="X69" s="41"/>
      <c r="Y69" s="23"/>
      <c r="Z69" s="24"/>
      <c r="AA69" s="21"/>
      <c r="AB69" s="45"/>
      <c r="AC69" s="32"/>
      <c r="AD69" s="84"/>
      <c r="AF69" s="85"/>
    </row>
    <row r="70" spans="1:32" x14ac:dyDescent="0.25">
      <c r="B70" s="15"/>
      <c r="C70" s="89"/>
      <c r="D70" s="15"/>
      <c r="E70" s="56"/>
      <c r="F70" s="56"/>
      <c r="G70" s="56"/>
      <c r="H70" s="56"/>
      <c r="I70" s="56"/>
      <c r="J70" s="56"/>
      <c r="K70" s="87"/>
      <c r="L70" s="88"/>
      <c r="M70" s="86"/>
      <c r="N70" s="86"/>
      <c r="O70" s="86"/>
      <c r="P70" s="86"/>
      <c r="Q70" s="86"/>
      <c r="R70" s="86"/>
      <c r="S70" s="86"/>
      <c r="T70" s="86"/>
      <c r="U70" s="86"/>
      <c r="V70" s="86"/>
      <c r="X70" s="41"/>
      <c r="Y70" s="23"/>
      <c r="Z70" s="24"/>
      <c r="AA70" s="23"/>
      <c r="AB70" s="28"/>
      <c r="AC70" s="32"/>
      <c r="AD70" s="84"/>
      <c r="AF70" s="85"/>
    </row>
    <row r="71" spans="1:32" x14ac:dyDescent="0.25">
      <c r="B71" s="15"/>
      <c r="C71" s="89"/>
      <c r="D71" s="15"/>
      <c r="E71" s="56"/>
      <c r="F71" s="56"/>
      <c r="G71" s="56"/>
      <c r="H71" s="56"/>
      <c r="I71" s="56"/>
      <c r="J71" s="56"/>
      <c r="K71" s="87"/>
      <c r="L71" s="65" t="s">
        <v>165</v>
      </c>
      <c r="M71" s="167"/>
      <c r="N71" s="167"/>
      <c r="O71" s="167"/>
      <c r="P71" s="86"/>
      <c r="Q71" s="86"/>
      <c r="R71" s="86"/>
      <c r="S71" s="86"/>
      <c r="T71" s="86"/>
      <c r="U71" s="86"/>
      <c r="V71" s="86"/>
      <c r="X71" s="41" t="s">
        <v>243</v>
      </c>
      <c r="Y71" s="112" t="str">
        <f>L84</f>
        <v>Streharski Viktor</v>
      </c>
      <c r="Z71" s="113"/>
      <c r="AA71" s="23"/>
      <c r="AB71" s="23"/>
      <c r="AC71" s="32"/>
      <c r="AD71" s="84"/>
      <c r="AF71" s="85"/>
    </row>
    <row r="72" spans="1:32" x14ac:dyDescent="0.25">
      <c r="B72" s="15"/>
      <c r="C72" s="89"/>
      <c r="D72" s="15"/>
      <c r="E72" s="56"/>
      <c r="F72" s="56"/>
      <c r="G72" s="56"/>
      <c r="H72" s="56"/>
      <c r="I72" s="56"/>
      <c r="J72" s="56"/>
      <c r="K72" s="87"/>
      <c r="L72" s="56" t="s">
        <v>9</v>
      </c>
      <c r="M72" s="168" t="s">
        <v>10</v>
      </c>
      <c r="N72" s="168"/>
      <c r="O72" s="168"/>
      <c r="P72" s="91" t="s">
        <v>11</v>
      </c>
      <c r="Q72" s="56" t="s">
        <v>12</v>
      </c>
      <c r="R72" s="56" t="s">
        <v>13</v>
      </c>
      <c r="S72" s="56" t="s">
        <v>4</v>
      </c>
      <c r="T72" s="51"/>
      <c r="U72" s="51"/>
      <c r="V72" s="51"/>
      <c r="X72" s="41"/>
      <c r="AC72" s="40"/>
      <c r="AD72" s="85"/>
      <c r="AF72" s="85"/>
    </row>
    <row r="73" spans="1:32" x14ac:dyDescent="0.25">
      <c r="A73" s="39">
        <v>81</v>
      </c>
      <c r="B73" s="15" t="str">
        <f>L73</f>
        <v>Kočárník Jan</v>
      </c>
      <c r="C73" s="89" t="s">
        <v>6</v>
      </c>
      <c r="D73" s="15" t="str">
        <f>L76</f>
        <v>Kučera Kašpar</v>
      </c>
      <c r="E73" s="56">
        <v>2</v>
      </c>
      <c r="F73" s="56" t="s">
        <v>8</v>
      </c>
      <c r="G73" s="56">
        <v>0</v>
      </c>
      <c r="H73" s="56">
        <v>22</v>
      </c>
      <c r="I73" s="56" t="s">
        <v>8</v>
      </c>
      <c r="J73" s="56">
        <v>4</v>
      </c>
      <c r="K73" s="87"/>
      <c r="L73" s="37" t="s">
        <v>250</v>
      </c>
      <c r="M73" s="56">
        <f>SUM(H73,H76,J78)</f>
        <v>63</v>
      </c>
      <c r="N73" s="86" t="s">
        <v>8</v>
      </c>
      <c r="O73" s="56">
        <f>SUM(J73,J76,H78)</f>
        <v>38</v>
      </c>
      <c r="P73" s="56">
        <f>M73-O73</f>
        <v>25</v>
      </c>
      <c r="Q73" s="56">
        <f>SUM(E73,E76,G78)</f>
        <v>5</v>
      </c>
      <c r="R73" s="56">
        <f>Q73+(P73/100)</f>
        <v>5.25</v>
      </c>
      <c r="S73" s="56">
        <f>RANK(R73,$R$73:$R$76,0)</f>
        <v>2</v>
      </c>
      <c r="T73" s="51"/>
      <c r="U73" s="51"/>
      <c r="V73" s="51"/>
      <c r="X73" s="41"/>
      <c r="AC73" s="40"/>
      <c r="AD73" s="85"/>
      <c r="AF73" s="85"/>
    </row>
    <row r="74" spans="1:32" x14ac:dyDescent="0.25">
      <c r="A74" s="39">
        <v>82</v>
      </c>
      <c r="B74" s="15" t="str">
        <f>L74</f>
        <v>Hubáček Matěj</v>
      </c>
      <c r="C74" s="89" t="s">
        <v>6</v>
      </c>
      <c r="D74" s="15" t="str">
        <f>L75</f>
        <v>Wimmer Karel</v>
      </c>
      <c r="E74" s="56">
        <v>2</v>
      </c>
      <c r="F74" s="56" t="s">
        <v>8</v>
      </c>
      <c r="G74" s="56">
        <v>0</v>
      </c>
      <c r="H74" s="56">
        <v>22</v>
      </c>
      <c r="I74" s="56" t="s">
        <v>8</v>
      </c>
      <c r="J74" s="56">
        <v>6</v>
      </c>
      <c r="K74" s="87"/>
      <c r="L74" s="37" t="s">
        <v>120</v>
      </c>
      <c r="M74" s="56">
        <f>SUM(H74,J76,H77)</f>
        <v>64</v>
      </c>
      <c r="N74" s="56" t="s">
        <v>8</v>
      </c>
      <c r="O74" s="56">
        <f>SUM(J74,H76,J77)</f>
        <v>30</v>
      </c>
      <c r="P74" s="56">
        <f t="shared" ref="P74:P76" si="21">M74-O74</f>
        <v>34</v>
      </c>
      <c r="Q74" s="56">
        <f>SUM(E74,G76,E77)</f>
        <v>5</v>
      </c>
      <c r="R74" s="56">
        <f t="shared" ref="R74:R76" si="22">Q74+(P74/100)</f>
        <v>5.34</v>
      </c>
      <c r="S74" s="56">
        <f t="shared" ref="S74:S76" si="23">RANK(R74,$R$73:$R$76,0)</f>
        <v>1</v>
      </c>
      <c r="T74" s="51"/>
      <c r="U74" s="51"/>
      <c r="V74" s="51"/>
      <c r="X74" s="132"/>
      <c r="Y74" s="132"/>
      <c r="AB74" s="159"/>
      <c r="AC74" s="159"/>
      <c r="AD74" s="85"/>
      <c r="AE74" s="160" t="str">
        <f>AC62</f>
        <v>Kurdiovský Lukáš</v>
      </c>
      <c r="AF74" s="161"/>
    </row>
    <row r="75" spans="1:32" x14ac:dyDescent="0.25">
      <c r="A75" s="39">
        <v>156</v>
      </c>
      <c r="B75" s="15" t="str">
        <f>L76</f>
        <v>Kučera Kašpar</v>
      </c>
      <c r="C75" s="89" t="s">
        <v>6</v>
      </c>
      <c r="D75" s="15" t="str">
        <f>L75</f>
        <v>Wimmer Karel</v>
      </c>
      <c r="E75" s="56">
        <v>0</v>
      </c>
      <c r="F75" s="56" t="s">
        <v>8</v>
      </c>
      <c r="G75" s="56">
        <v>2</v>
      </c>
      <c r="H75" s="56">
        <v>13</v>
      </c>
      <c r="I75" s="56" t="s">
        <v>8</v>
      </c>
      <c r="J75" s="56">
        <v>22</v>
      </c>
      <c r="K75" s="87"/>
      <c r="L75" s="37" t="s">
        <v>260</v>
      </c>
      <c r="M75" s="56">
        <f>SUM(J74,J75,H78)</f>
        <v>42</v>
      </c>
      <c r="N75" s="56" t="s">
        <v>8</v>
      </c>
      <c r="O75" s="56">
        <f>SUM(H74,H75,J78)</f>
        <v>57</v>
      </c>
      <c r="P75" s="56">
        <f t="shared" si="21"/>
        <v>-15</v>
      </c>
      <c r="Q75" s="56">
        <f>SUM(G74,G75,E78)</f>
        <v>2</v>
      </c>
      <c r="R75" s="56">
        <f t="shared" si="22"/>
        <v>1.85</v>
      </c>
      <c r="S75" s="56">
        <f t="shared" si="23"/>
        <v>3</v>
      </c>
      <c r="T75" s="51"/>
      <c r="U75" s="51"/>
      <c r="V75" s="51"/>
      <c r="X75" s="132"/>
      <c r="Y75" s="132"/>
      <c r="AB75" s="146" t="s">
        <v>55</v>
      </c>
      <c r="AC75" s="146"/>
      <c r="AD75" s="85"/>
    </row>
    <row r="76" spans="1:32" x14ac:dyDescent="0.25">
      <c r="A76" s="39">
        <v>157</v>
      </c>
      <c r="B76" s="15" t="str">
        <f>L73</f>
        <v>Kočárník Jan</v>
      </c>
      <c r="C76" s="89" t="s">
        <v>6</v>
      </c>
      <c r="D76" s="15" t="str">
        <f>L74</f>
        <v>Hubáček Matěj</v>
      </c>
      <c r="E76" s="56">
        <v>1</v>
      </c>
      <c r="F76" s="56" t="s">
        <v>8</v>
      </c>
      <c r="G76" s="56">
        <v>1</v>
      </c>
      <c r="H76" s="56">
        <v>19</v>
      </c>
      <c r="I76" s="56" t="s">
        <v>8</v>
      </c>
      <c r="J76" s="56">
        <v>20</v>
      </c>
      <c r="K76" s="87"/>
      <c r="L76" s="15" t="s">
        <v>269</v>
      </c>
      <c r="M76" s="56">
        <f>SUM(J73,H75,J77)</f>
        <v>22</v>
      </c>
      <c r="N76" s="56" t="s">
        <v>8</v>
      </c>
      <c r="O76" s="56">
        <f>SUM(H73,J75,H77)</f>
        <v>66</v>
      </c>
      <c r="P76" s="56">
        <f t="shared" si="21"/>
        <v>-44</v>
      </c>
      <c r="Q76" s="56">
        <f>SUM(G73,E75,G77)</f>
        <v>0</v>
      </c>
      <c r="R76" s="56">
        <f t="shared" si="22"/>
        <v>-0.44</v>
      </c>
      <c r="S76" s="56">
        <f t="shared" si="23"/>
        <v>4</v>
      </c>
      <c r="T76" s="51"/>
      <c r="U76" s="51"/>
      <c r="V76" s="51"/>
      <c r="X76" s="41"/>
      <c r="AC76" s="40"/>
      <c r="AD76" s="85"/>
    </row>
    <row r="77" spans="1:32" x14ac:dyDescent="0.25">
      <c r="A77" s="39">
        <v>231</v>
      </c>
      <c r="B77" s="15" t="str">
        <f>L74</f>
        <v>Hubáček Matěj</v>
      </c>
      <c r="C77" s="89" t="s">
        <v>6</v>
      </c>
      <c r="D77" s="15" t="str">
        <f>L76</f>
        <v>Kučera Kašpar</v>
      </c>
      <c r="E77" s="56">
        <v>2</v>
      </c>
      <c r="F77" s="56" t="s">
        <v>8</v>
      </c>
      <c r="G77" s="56">
        <v>0</v>
      </c>
      <c r="H77" s="56">
        <v>22</v>
      </c>
      <c r="I77" s="56" t="s">
        <v>8</v>
      </c>
      <c r="J77" s="56">
        <v>5</v>
      </c>
      <c r="K77" s="87"/>
      <c r="L77" s="88"/>
      <c r="M77" s="80">
        <f>SUM(M73:M76)</f>
        <v>191</v>
      </c>
      <c r="N77" s="81">
        <f>M77-O77</f>
        <v>0</v>
      </c>
      <c r="O77" s="80">
        <f>SUM(O73:O76)</f>
        <v>191</v>
      </c>
      <c r="P77" s="86"/>
      <c r="Q77" s="86"/>
      <c r="R77" s="86"/>
      <c r="S77" s="86"/>
      <c r="T77" s="86"/>
      <c r="U77" s="86"/>
      <c r="V77" s="86"/>
      <c r="X77" s="41" t="s">
        <v>87</v>
      </c>
      <c r="Y77" s="140" t="str">
        <f>L34</f>
        <v>Lecian Tobiáš</v>
      </c>
      <c r="Z77" s="140"/>
      <c r="AA77" s="23"/>
      <c r="AB77" s="23"/>
      <c r="AC77" s="32"/>
      <c r="AD77" s="84"/>
    </row>
    <row r="78" spans="1:32" x14ac:dyDescent="0.25">
      <c r="A78" s="39">
        <v>232</v>
      </c>
      <c r="B78" s="15" t="str">
        <f>L75</f>
        <v>Wimmer Karel</v>
      </c>
      <c r="C78" s="89" t="s">
        <v>6</v>
      </c>
      <c r="D78" s="15" t="str">
        <f>L73</f>
        <v>Kočárník Jan</v>
      </c>
      <c r="E78" s="56">
        <v>0</v>
      </c>
      <c r="F78" s="56" t="s">
        <v>8</v>
      </c>
      <c r="G78" s="56">
        <v>2</v>
      </c>
      <c r="H78" s="56">
        <v>14</v>
      </c>
      <c r="I78" s="56" t="s">
        <v>8</v>
      </c>
      <c r="J78" s="56">
        <v>22</v>
      </c>
      <c r="K78" s="87"/>
      <c r="L78" s="88"/>
      <c r="M78" s="86"/>
      <c r="N78" s="86"/>
      <c r="O78" s="86"/>
      <c r="P78" s="86"/>
      <c r="Q78" s="86"/>
      <c r="R78" s="86"/>
      <c r="S78" s="86"/>
      <c r="T78" s="86"/>
      <c r="U78" s="86"/>
      <c r="V78" s="86"/>
      <c r="X78" s="41"/>
      <c r="Y78" s="23"/>
      <c r="Z78" s="22"/>
      <c r="AA78" s="23"/>
      <c r="AB78" s="23"/>
      <c r="AC78" s="32"/>
      <c r="AD78" s="84"/>
    </row>
    <row r="79" spans="1:32" x14ac:dyDescent="0.25">
      <c r="B79" s="15"/>
      <c r="C79" s="89"/>
      <c r="D79" s="15"/>
      <c r="E79" s="56"/>
      <c r="F79" s="56"/>
      <c r="G79" s="56"/>
      <c r="H79" s="56"/>
      <c r="I79" s="56"/>
      <c r="J79" s="56"/>
      <c r="K79" s="87"/>
      <c r="L79" s="88"/>
      <c r="M79" s="86"/>
      <c r="N79" s="86"/>
      <c r="O79" s="86"/>
      <c r="P79" s="86"/>
      <c r="Q79" s="86"/>
      <c r="R79" s="86"/>
      <c r="S79" s="86"/>
      <c r="T79" s="86"/>
      <c r="U79" s="86"/>
      <c r="V79" s="86"/>
      <c r="X79" s="41"/>
      <c r="Y79" s="23"/>
      <c r="Z79" s="24"/>
      <c r="AA79" s="23"/>
      <c r="AB79" s="23"/>
      <c r="AC79" s="32"/>
      <c r="AD79" s="84"/>
    </row>
    <row r="80" spans="1:32" x14ac:dyDescent="0.25">
      <c r="A80" s="82"/>
      <c r="B80" s="15"/>
      <c r="C80" s="89"/>
      <c r="D80" s="15"/>
      <c r="E80" s="56"/>
      <c r="F80" s="56"/>
      <c r="G80" s="56"/>
      <c r="H80" s="56"/>
      <c r="I80" s="56"/>
      <c r="J80" s="56"/>
      <c r="K80" s="94"/>
      <c r="L80" s="65" t="s">
        <v>240</v>
      </c>
      <c r="M80" s="166"/>
      <c r="N80" s="166"/>
      <c r="O80" s="166"/>
      <c r="P80" s="95"/>
      <c r="Q80" s="51"/>
      <c r="R80" s="51"/>
      <c r="S80" s="51"/>
      <c r="T80" s="51"/>
      <c r="U80" s="51"/>
      <c r="V80" s="51"/>
      <c r="X80" s="41"/>
      <c r="Y80" s="23"/>
      <c r="Z80" s="24"/>
      <c r="AA80" s="162" t="str">
        <f>Y77</f>
        <v>Lecian Tobiáš</v>
      </c>
      <c r="AB80" s="114"/>
      <c r="AC80" s="32"/>
      <c r="AD80" s="84"/>
    </row>
    <row r="81" spans="1:30" x14ac:dyDescent="0.25">
      <c r="B81" s="57"/>
      <c r="C81" s="58"/>
      <c r="D81" s="57"/>
      <c r="E81" s="55"/>
      <c r="F81" s="55"/>
      <c r="G81" s="55"/>
      <c r="H81" s="55"/>
      <c r="I81" s="55"/>
      <c r="J81" s="55"/>
      <c r="K81" s="63"/>
      <c r="L81" s="55" t="s">
        <v>9</v>
      </c>
      <c r="M81" s="136" t="s">
        <v>10</v>
      </c>
      <c r="N81" s="136"/>
      <c r="O81" s="136"/>
      <c r="P81" s="62" t="s">
        <v>11</v>
      </c>
      <c r="Q81" s="55" t="s">
        <v>12</v>
      </c>
      <c r="R81" s="55" t="s">
        <v>13</v>
      </c>
      <c r="S81" s="55" t="s">
        <v>4</v>
      </c>
      <c r="T81" s="87"/>
      <c r="U81" s="87"/>
      <c r="V81" s="87"/>
      <c r="X81" s="41"/>
      <c r="Y81" s="23"/>
      <c r="Z81" s="24"/>
      <c r="AA81" s="21"/>
      <c r="AB81" s="22"/>
      <c r="AC81" s="32"/>
      <c r="AD81" s="84"/>
    </row>
    <row r="82" spans="1:30" x14ac:dyDescent="0.25">
      <c r="A82" s="39">
        <v>9</v>
      </c>
      <c r="B82" s="57" t="str">
        <f>L82</f>
        <v>Kundrát David</v>
      </c>
      <c r="C82" s="58" t="s">
        <v>6</v>
      </c>
      <c r="D82" s="57" t="str">
        <f>L86</f>
        <v>Fošum Josef</v>
      </c>
      <c r="E82" s="55">
        <v>2</v>
      </c>
      <c r="F82" s="55" t="s">
        <v>8</v>
      </c>
      <c r="G82" s="56">
        <v>0</v>
      </c>
      <c r="H82" s="55">
        <v>22</v>
      </c>
      <c r="I82" s="55" t="s">
        <v>8</v>
      </c>
      <c r="J82" s="55">
        <v>13</v>
      </c>
      <c r="K82" s="38"/>
      <c r="L82" s="37" t="s">
        <v>125</v>
      </c>
      <c r="M82" s="58">
        <f>SUM(H82,H85,H87,H90)</f>
        <v>62</v>
      </c>
      <c r="N82" s="44" t="s">
        <v>8</v>
      </c>
      <c r="O82" s="58">
        <f>SUM(J82,J85,J87,J90)</f>
        <v>75</v>
      </c>
      <c r="P82" s="58">
        <f>M82-O82</f>
        <v>-13</v>
      </c>
      <c r="Q82" s="58">
        <f>SUM(E82,E85,E87,E90)</f>
        <v>3</v>
      </c>
      <c r="R82" s="58">
        <f>Q82+(P82/100)</f>
        <v>2.87</v>
      </c>
      <c r="S82" s="58">
        <f>RANK(R82,$R$82:$R$86,0)</f>
        <v>4</v>
      </c>
      <c r="T82" s="87"/>
      <c r="U82" s="87"/>
      <c r="V82" s="87"/>
      <c r="X82" s="41"/>
      <c r="Y82" s="23"/>
      <c r="Z82" s="24"/>
      <c r="AA82" s="23"/>
      <c r="AB82" s="24"/>
      <c r="AC82" s="32"/>
      <c r="AD82" s="84"/>
    </row>
    <row r="83" spans="1:30" x14ac:dyDescent="0.25">
      <c r="A83" s="39">
        <v>10</v>
      </c>
      <c r="B83" s="57" t="str">
        <f>L83</f>
        <v>Pecka Matyáš</v>
      </c>
      <c r="C83" s="58" t="s">
        <v>6</v>
      </c>
      <c r="D83" s="57" t="str">
        <f>L85</f>
        <v>Herzán Jakub</v>
      </c>
      <c r="E83" s="55">
        <v>1</v>
      </c>
      <c r="F83" s="55" t="s">
        <v>8</v>
      </c>
      <c r="G83" s="55">
        <v>1</v>
      </c>
      <c r="H83" s="55">
        <v>21</v>
      </c>
      <c r="I83" s="55" t="s">
        <v>8</v>
      </c>
      <c r="J83" s="55">
        <v>20</v>
      </c>
      <c r="K83" s="38"/>
      <c r="L83" s="37" t="s">
        <v>156</v>
      </c>
      <c r="M83" s="58">
        <f>SUM(H83,H86,H88,J90)</f>
        <v>84</v>
      </c>
      <c r="N83" s="58" t="s">
        <v>8</v>
      </c>
      <c r="O83" s="58">
        <f>SUM(J83,J86,H90,J88)</f>
        <v>60</v>
      </c>
      <c r="P83" s="58">
        <f>M83-O83</f>
        <v>24</v>
      </c>
      <c r="Q83" s="58">
        <f>SUM(E83,E86,E88,G90)</f>
        <v>6</v>
      </c>
      <c r="R83" s="58">
        <f>Q83+(P83/100)</f>
        <v>6.24</v>
      </c>
      <c r="S83" s="58">
        <f t="shared" ref="S83:S86" si="24">RANK(R83,$R$82:$R$86,0)</f>
        <v>2</v>
      </c>
      <c r="T83" s="87"/>
      <c r="U83" s="87"/>
      <c r="V83" s="87"/>
      <c r="X83" s="41" t="s">
        <v>153</v>
      </c>
      <c r="Y83" s="112" t="str">
        <f>L74</f>
        <v>Hubáček Matěj</v>
      </c>
      <c r="Z83" s="113"/>
      <c r="AA83" s="23"/>
      <c r="AB83" s="24"/>
      <c r="AC83" s="32"/>
      <c r="AD83" s="84"/>
    </row>
    <row r="84" spans="1:30" x14ac:dyDescent="0.25">
      <c r="A84" s="39">
        <v>83</v>
      </c>
      <c r="B84" s="57" t="str">
        <f>L84</f>
        <v>Streharski Viktor</v>
      </c>
      <c r="C84" s="58" t="s">
        <v>6</v>
      </c>
      <c r="D84" s="57" t="str">
        <f>L86</f>
        <v>Fošum Josef</v>
      </c>
      <c r="E84" s="55">
        <v>2</v>
      </c>
      <c r="F84" s="55" t="s">
        <v>8</v>
      </c>
      <c r="G84" s="55">
        <v>0</v>
      </c>
      <c r="H84" s="55">
        <v>22</v>
      </c>
      <c r="I84" s="55" t="s">
        <v>8</v>
      </c>
      <c r="J84" s="55">
        <v>5</v>
      </c>
      <c r="K84" s="38"/>
      <c r="L84" s="15" t="s">
        <v>259</v>
      </c>
      <c r="M84" s="58">
        <f>SUM(H91,H84,J87,J88)</f>
        <v>87</v>
      </c>
      <c r="N84" s="58" t="s">
        <v>8</v>
      </c>
      <c r="O84" s="58">
        <f>SUM(J84,J91,H88,H87)</f>
        <v>42</v>
      </c>
      <c r="P84" s="58">
        <f>M84-O84</f>
        <v>45</v>
      </c>
      <c r="Q84" s="58">
        <f>SUM(E84,E91,G88,G87)</f>
        <v>7</v>
      </c>
      <c r="R84" s="58">
        <f>Q84+(P84/100)</f>
        <v>7.45</v>
      </c>
      <c r="S84" s="58">
        <f t="shared" si="24"/>
        <v>1</v>
      </c>
      <c r="T84" s="87"/>
      <c r="U84" s="87"/>
      <c r="V84" s="87"/>
      <c r="X84" s="41"/>
      <c r="Y84" s="23"/>
      <c r="Z84" s="45"/>
      <c r="AA84" s="28"/>
      <c r="AB84" s="24"/>
      <c r="AC84" s="32"/>
      <c r="AD84" s="84"/>
    </row>
    <row r="85" spans="1:30" x14ac:dyDescent="0.25">
      <c r="A85" s="39">
        <v>84</v>
      </c>
      <c r="B85" s="57" t="str">
        <f>L82</f>
        <v>Kundrát David</v>
      </c>
      <c r="C85" s="58" t="s">
        <v>6</v>
      </c>
      <c r="D85" s="57" t="str">
        <f>L85</f>
        <v>Herzán Jakub</v>
      </c>
      <c r="E85" s="55">
        <v>1</v>
      </c>
      <c r="F85" s="55" t="s">
        <v>8</v>
      </c>
      <c r="G85" s="55">
        <v>1</v>
      </c>
      <c r="H85" s="55">
        <v>17</v>
      </c>
      <c r="I85" s="55" t="s">
        <v>8</v>
      </c>
      <c r="J85" s="55">
        <v>18</v>
      </c>
      <c r="K85" s="38"/>
      <c r="L85" s="15" t="s">
        <v>262</v>
      </c>
      <c r="M85" s="58">
        <f>SUM(H89,J83,J85,J91)</f>
        <v>69</v>
      </c>
      <c r="N85" s="58" t="s">
        <v>8</v>
      </c>
      <c r="O85" s="58">
        <f>SUM(H83,H85,H91,J89)</f>
        <v>70</v>
      </c>
      <c r="P85" s="58">
        <f>M85-O85</f>
        <v>-1</v>
      </c>
      <c r="Q85" s="58">
        <f>SUM(E89,G83,G85,G91)</f>
        <v>4</v>
      </c>
      <c r="R85" s="58">
        <f>Q85+(P85/100)</f>
        <v>3.99</v>
      </c>
      <c r="S85" s="58">
        <f t="shared" si="24"/>
        <v>3</v>
      </c>
      <c r="T85" s="87"/>
      <c r="U85" s="87"/>
      <c r="V85" s="87"/>
      <c r="X85" s="41"/>
      <c r="Y85" s="23"/>
      <c r="Z85" s="28"/>
      <c r="AA85" s="28"/>
      <c r="AB85" s="24"/>
      <c r="AC85" s="32"/>
      <c r="AD85" s="84"/>
    </row>
    <row r="86" spans="1:30" x14ac:dyDescent="0.25">
      <c r="A86" s="39">
        <v>131</v>
      </c>
      <c r="B86" s="57" t="str">
        <f>L83</f>
        <v>Pecka Matyáš</v>
      </c>
      <c r="C86" s="58" t="s">
        <v>6</v>
      </c>
      <c r="D86" s="57" t="str">
        <f>L86</f>
        <v>Fošum Josef</v>
      </c>
      <c r="E86" s="55">
        <v>2</v>
      </c>
      <c r="F86" s="55" t="s">
        <v>8</v>
      </c>
      <c r="G86" s="55">
        <v>0</v>
      </c>
      <c r="H86" s="55">
        <v>22</v>
      </c>
      <c r="I86" s="55" t="s">
        <v>8</v>
      </c>
      <c r="J86" s="55">
        <v>5</v>
      </c>
      <c r="K86" s="38"/>
      <c r="L86" s="15" t="s">
        <v>270</v>
      </c>
      <c r="M86" s="58">
        <f>SUM(J82,J84,J86,J89)</f>
        <v>33</v>
      </c>
      <c r="N86" s="58" t="s">
        <v>8</v>
      </c>
      <c r="O86" s="58">
        <f>SUM(H82,H84,H86,H89)</f>
        <v>88</v>
      </c>
      <c r="P86" s="58">
        <f>M86-O86</f>
        <v>-55</v>
      </c>
      <c r="Q86" s="58">
        <f>SUM(G82,G84,G86,G89)</f>
        <v>0</v>
      </c>
      <c r="R86" s="58">
        <f>Q86+(P86/100)</f>
        <v>-0.55000000000000004</v>
      </c>
      <c r="S86" s="58">
        <f t="shared" si="24"/>
        <v>5</v>
      </c>
      <c r="T86" s="87"/>
      <c r="U86" s="87"/>
      <c r="V86" s="87"/>
      <c r="X86" s="159"/>
      <c r="Y86" s="159"/>
      <c r="Z86" s="131"/>
      <c r="AA86" s="131"/>
      <c r="AB86" s="24"/>
      <c r="AC86" s="115" t="str">
        <f>AA92</f>
        <v>Štaffl Jan</v>
      </c>
      <c r="AD86" s="158"/>
    </row>
    <row r="87" spans="1:30" x14ac:dyDescent="0.25">
      <c r="A87" s="39">
        <v>132</v>
      </c>
      <c r="B87" s="57" t="str">
        <f>L82</f>
        <v>Kundrát David</v>
      </c>
      <c r="C87" s="58" t="s">
        <v>6</v>
      </c>
      <c r="D87" s="57" t="str">
        <f>L84</f>
        <v>Streharski Viktor</v>
      </c>
      <c r="E87" s="55">
        <v>0</v>
      </c>
      <c r="F87" s="55" t="s">
        <v>8</v>
      </c>
      <c r="G87" s="55">
        <v>2</v>
      </c>
      <c r="H87" s="55">
        <v>9</v>
      </c>
      <c r="I87" s="55" t="s">
        <v>8</v>
      </c>
      <c r="J87" s="55">
        <v>22</v>
      </c>
      <c r="K87" s="38"/>
      <c r="L87" s="59"/>
      <c r="M87" s="60">
        <f>SUM(M82:M86)</f>
        <v>335</v>
      </c>
      <c r="N87" s="61">
        <f>M87-O87</f>
        <v>0</v>
      </c>
      <c r="O87" s="60">
        <f>SUM(O82:O86)</f>
        <v>335</v>
      </c>
      <c r="P87" s="44"/>
      <c r="Q87" s="44"/>
      <c r="R87" s="44"/>
      <c r="S87" s="44"/>
      <c r="T87" s="87"/>
      <c r="U87" s="87"/>
      <c r="V87" s="87"/>
      <c r="X87" s="132" t="s">
        <v>150</v>
      </c>
      <c r="Y87" s="132"/>
      <c r="Z87" s="117"/>
      <c r="AA87" s="117"/>
      <c r="AB87" s="24"/>
      <c r="AC87" s="118"/>
      <c r="AD87" s="119"/>
    </row>
    <row r="88" spans="1:30" x14ac:dyDescent="0.25">
      <c r="A88" s="39">
        <v>180</v>
      </c>
      <c r="B88" s="57" t="str">
        <f>L83</f>
        <v>Pecka Matyáš</v>
      </c>
      <c r="C88" s="58" t="s">
        <v>6</v>
      </c>
      <c r="D88" s="57" t="str">
        <f>L84</f>
        <v>Streharski Viktor</v>
      </c>
      <c r="E88" s="55">
        <v>1</v>
      </c>
      <c r="F88" s="55" t="s">
        <v>8</v>
      </c>
      <c r="G88" s="55">
        <v>1</v>
      </c>
      <c r="H88" s="55">
        <v>19</v>
      </c>
      <c r="I88" s="55" t="s">
        <v>8</v>
      </c>
      <c r="J88" s="55">
        <v>21</v>
      </c>
      <c r="K88" s="38"/>
      <c r="L88" s="59"/>
      <c r="M88" s="44"/>
      <c r="N88" s="44"/>
      <c r="O88" s="44"/>
      <c r="P88" s="44"/>
      <c r="Q88" s="44"/>
      <c r="R88" s="44"/>
      <c r="S88" s="44"/>
      <c r="T88" s="87"/>
      <c r="U88" s="87"/>
      <c r="V88" s="87"/>
      <c r="X88" s="41"/>
      <c r="Y88" s="23"/>
      <c r="Z88" s="23"/>
      <c r="AA88" s="23"/>
      <c r="AB88" s="24"/>
      <c r="AC88" s="20"/>
      <c r="AD88" s="20"/>
    </row>
    <row r="89" spans="1:30" x14ac:dyDescent="0.25">
      <c r="A89" s="39">
        <v>181</v>
      </c>
      <c r="B89" s="57" t="str">
        <f>L85</f>
        <v>Herzán Jakub</v>
      </c>
      <c r="C89" s="58" t="s">
        <v>6</v>
      </c>
      <c r="D89" s="57" t="str">
        <f>L86</f>
        <v>Fošum Josef</v>
      </c>
      <c r="E89" s="55">
        <v>2</v>
      </c>
      <c r="F89" s="55" t="s">
        <v>8</v>
      </c>
      <c r="G89" s="55">
        <v>0</v>
      </c>
      <c r="H89" s="55">
        <v>22</v>
      </c>
      <c r="I89" s="55" t="s">
        <v>8</v>
      </c>
      <c r="J89" s="55">
        <v>10</v>
      </c>
      <c r="K89" s="38"/>
      <c r="L89" s="59"/>
      <c r="M89" s="44"/>
      <c r="N89" s="44"/>
      <c r="O89" s="44"/>
      <c r="P89" s="44"/>
      <c r="Q89" s="44"/>
      <c r="R89" s="44"/>
      <c r="S89" s="44"/>
      <c r="T89" s="87"/>
      <c r="U89" s="87"/>
      <c r="V89" s="87"/>
      <c r="X89" s="41" t="s">
        <v>21</v>
      </c>
      <c r="Y89" s="140" t="str">
        <f>L7</f>
        <v>Fuchs Marek</v>
      </c>
      <c r="Z89" s="140"/>
      <c r="AA89" s="23"/>
      <c r="AB89" s="24"/>
      <c r="AC89" s="20"/>
      <c r="AD89" s="20"/>
    </row>
    <row r="90" spans="1:30" x14ac:dyDescent="0.25">
      <c r="A90" s="39">
        <v>244</v>
      </c>
      <c r="B90" s="57" t="str">
        <f>L82</f>
        <v>Kundrát David</v>
      </c>
      <c r="C90" s="58" t="s">
        <v>6</v>
      </c>
      <c r="D90" s="57" t="str">
        <f>L83</f>
        <v>Pecka Matyáš</v>
      </c>
      <c r="E90" s="55">
        <v>0</v>
      </c>
      <c r="F90" s="55" t="s">
        <v>8</v>
      </c>
      <c r="G90" s="55">
        <v>2</v>
      </c>
      <c r="H90" s="55">
        <v>14</v>
      </c>
      <c r="I90" s="55" t="s">
        <v>8</v>
      </c>
      <c r="J90" s="55">
        <v>22</v>
      </c>
      <c r="K90" s="38"/>
      <c r="L90" s="38"/>
      <c r="M90" s="38"/>
      <c r="N90" s="38"/>
      <c r="O90" s="38"/>
      <c r="P90" s="38"/>
      <c r="Q90" s="38"/>
      <c r="R90" s="38"/>
      <c r="S90" s="38"/>
      <c r="T90" s="87"/>
      <c r="U90" s="87"/>
      <c r="V90" s="87"/>
      <c r="X90" s="41"/>
      <c r="Y90" s="23"/>
      <c r="Z90" s="22"/>
      <c r="AA90" s="23"/>
      <c r="AB90" s="24"/>
      <c r="AC90" s="20"/>
      <c r="AD90" s="20"/>
    </row>
    <row r="91" spans="1:30" x14ac:dyDescent="0.25">
      <c r="A91" s="39">
        <v>245</v>
      </c>
      <c r="B91" s="57" t="str">
        <f>L84</f>
        <v>Streharski Viktor</v>
      </c>
      <c r="C91" s="58" t="s">
        <v>6</v>
      </c>
      <c r="D91" s="57" t="str">
        <f>L85</f>
        <v>Herzán Jakub</v>
      </c>
      <c r="E91" s="55">
        <v>2</v>
      </c>
      <c r="F91" s="56" t="s">
        <v>8</v>
      </c>
      <c r="G91" s="55">
        <v>0</v>
      </c>
      <c r="H91" s="55">
        <v>22</v>
      </c>
      <c r="I91" s="55" t="s">
        <v>8</v>
      </c>
      <c r="J91" s="55">
        <v>9</v>
      </c>
      <c r="K91" s="38"/>
      <c r="L91" s="54"/>
      <c r="M91" s="134"/>
      <c r="N91" s="134"/>
      <c r="O91" s="134"/>
      <c r="P91" s="43"/>
      <c r="Q91" s="43"/>
      <c r="R91" s="43"/>
      <c r="S91" s="43"/>
      <c r="T91" s="87"/>
      <c r="U91" s="87"/>
      <c r="V91" s="87"/>
      <c r="X91" s="41"/>
      <c r="Y91" s="23"/>
      <c r="Z91" s="24"/>
      <c r="AA91" s="23"/>
      <c r="AB91" s="24"/>
      <c r="AC91" s="20"/>
      <c r="AD91" s="20"/>
    </row>
    <row r="92" spans="1:30" x14ac:dyDescent="0.25">
      <c r="X92" s="41"/>
      <c r="Y92" s="23"/>
      <c r="Z92" s="41"/>
      <c r="AA92" s="164" t="str">
        <f>Y95</f>
        <v>Štaffl Jan</v>
      </c>
      <c r="AB92" s="113"/>
      <c r="AC92" s="20"/>
      <c r="AD92" s="20"/>
    </row>
    <row r="93" spans="1:30" x14ac:dyDescent="0.25">
      <c r="X93" s="41"/>
      <c r="Y93" s="23"/>
      <c r="Z93" s="24"/>
      <c r="AA93" s="21"/>
      <c r="AB93" s="45"/>
      <c r="AC93" s="20"/>
      <c r="AD93" s="20"/>
    </row>
    <row r="94" spans="1:30" x14ac:dyDescent="0.25">
      <c r="X94" s="41"/>
      <c r="Y94" s="23"/>
      <c r="Z94" s="24"/>
      <c r="AA94" s="23"/>
      <c r="AB94" s="28"/>
      <c r="AC94" s="20"/>
      <c r="AD94" s="20"/>
    </row>
    <row r="95" spans="1:30" x14ac:dyDescent="0.25">
      <c r="X95" s="41" t="s">
        <v>63</v>
      </c>
      <c r="Y95" s="140" t="str">
        <f>L14</f>
        <v>Štaffl Jan</v>
      </c>
      <c r="Z95" s="143"/>
      <c r="AA95" s="23"/>
      <c r="AB95" s="23"/>
      <c r="AC95" s="20"/>
      <c r="AD95" s="20"/>
    </row>
    <row r="96" spans="1:30" x14ac:dyDescent="0.25">
      <c r="X96" s="41"/>
    </row>
    <row r="97" spans="24:30" x14ac:dyDescent="0.25">
      <c r="X97" s="41"/>
    </row>
    <row r="98" spans="24:30" x14ac:dyDescent="0.25">
      <c r="X98" s="41"/>
    </row>
    <row r="99" spans="24:30" x14ac:dyDescent="0.25">
      <c r="X99" s="41"/>
      <c r="AB99" s="135" t="s">
        <v>235</v>
      </c>
      <c r="AC99" s="135"/>
      <c r="AD99" s="135"/>
    </row>
    <row r="100" spans="24:30" x14ac:dyDescent="0.25">
      <c r="X100" s="41"/>
    </row>
    <row r="101" spans="24:30" x14ac:dyDescent="0.25">
      <c r="X101" s="41" t="s">
        <v>22</v>
      </c>
      <c r="Y101" s="140" t="str">
        <f>L6</f>
        <v>Koranda Ondřej</v>
      </c>
      <c r="Z101" s="140"/>
      <c r="AA101" s="23"/>
      <c r="AB101" s="23"/>
      <c r="AC101" s="20"/>
      <c r="AD101" s="20"/>
    </row>
    <row r="102" spans="24:30" x14ac:dyDescent="0.25">
      <c r="X102" s="41"/>
      <c r="Y102" s="23"/>
      <c r="Z102" s="22"/>
      <c r="AA102" s="23"/>
      <c r="AB102" s="23"/>
      <c r="AC102" s="20"/>
      <c r="AD102" s="20"/>
    </row>
    <row r="103" spans="24:30" x14ac:dyDescent="0.25">
      <c r="X103" s="41"/>
      <c r="Y103" s="23"/>
      <c r="Z103" s="24"/>
      <c r="AA103" s="23"/>
      <c r="AB103" s="23"/>
      <c r="AC103" s="20"/>
      <c r="AD103" s="20"/>
    </row>
    <row r="104" spans="24:30" x14ac:dyDescent="0.25">
      <c r="X104" s="41"/>
      <c r="Y104" s="23"/>
      <c r="Z104" s="41"/>
      <c r="AA104" s="162" t="str">
        <f>Y101</f>
        <v>Koranda Ondřej</v>
      </c>
      <c r="AB104" s="114"/>
      <c r="AC104" s="20"/>
      <c r="AD104" s="20"/>
    </row>
    <row r="105" spans="24:30" x14ac:dyDescent="0.25">
      <c r="X105" s="41"/>
      <c r="Y105" s="23"/>
      <c r="Z105" s="24"/>
      <c r="AA105" s="21"/>
      <c r="AB105" s="22"/>
      <c r="AC105" s="20"/>
      <c r="AD105" s="20"/>
    </row>
    <row r="106" spans="24:30" x14ac:dyDescent="0.25">
      <c r="X106" s="41"/>
      <c r="Y106" s="23"/>
      <c r="Z106" s="24"/>
      <c r="AA106" s="23"/>
      <c r="AB106" s="24"/>
      <c r="AC106" s="20"/>
      <c r="AD106" s="20"/>
    </row>
    <row r="107" spans="24:30" x14ac:dyDescent="0.25">
      <c r="X107" s="41" t="s">
        <v>93</v>
      </c>
      <c r="Y107" s="140" t="str">
        <f>L46</f>
        <v>Šimáček Ondřej</v>
      </c>
      <c r="Z107" s="143"/>
      <c r="AA107" s="23"/>
      <c r="AB107" s="24"/>
      <c r="AC107" s="20"/>
      <c r="AD107" s="20"/>
    </row>
    <row r="108" spans="24:30" x14ac:dyDescent="0.25">
      <c r="X108" s="41"/>
      <c r="Y108" s="23"/>
      <c r="Z108" s="45"/>
      <c r="AA108" s="28"/>
      <c r="AB108" s="24"/>
      <c r="AC108" s="20"/>
      <c r="AD108" s="20"/>
    </row>
    <row r="109" spans="24:30" x14ac:dyDescent="0.25">
      <c r="X109" s="41"/>
      <c r="Y109" s="23"/>
      <c r="Z109" s="28"/>
      <c r="AA109" s="28"/>
      <c r="AB109" s="24"/>
      <c r="AC109" s="20"/>
      <c r="AD109" s="20"/>
    </row>
    <row r="110" spans="24:30" x14ac:dyDescent="0.25">
      <c r="X110" s="159" t="str">
        <f>Y113</f>
        <v>Vaniš Daniel</v>
      </c>
      <c r="Y110" s="159"/>
      <c r="Z110" s="131"/>
      <c r="AA110" s="131"/>
      <c r="AB110" s="24"/>
      <c r="AC110" s="115" t="str">
        <f>AA104</f>
        <v>Koranda Ondřej</v>
      </c>
      <c r="AD110" s="116"/>
    </row>
    <row r="111" spans="24:30" x14ac:dyDescent="0.25">
      <c r="X111" s="132" t="s">
        <v>236</v>
      </c>
      <c r="Y111" s="132"/>
      <c r="Z111" s="117"/>
      <c r="AA111" s="117"/>
      <c r="AB111" s="24"/>
      <c r="AC111" s="118"/>
      <c r="AD111" s="152"/>
    </row>
    <row r="112" spans="24:30" x14ac:dyDescent="0.25">
      <c r="X112" s="41"/>
      <c r="Y112" s="23"/>
      <c r="Z112" s="23"/>
      <c r="AA112" s="23"/>
      <c r="AB112" s="24"/>
      <c r="AC112" s="32"/>
      <c r="AD112" s="84"/>
    </row>
    <row r="113" spans="24:32" x14ac:dyDescent="0.25">
      <c r="X113" s="41" t="s">
        <v>92</v>
      </c>
      <c r="Y113" s="140" t="str">
        <f>L37</f>
        <v>Vaniš Daniel</v>
      </c>
      <c r="Z113" s="140"/>
      <c r="AA113" s="23"/>
      <c r="AB113" s="24"/>
      <c r="AC113" s="32"/>
      <c r="AD113" s="84"/>
    </row>
    <row r="114" spans="24:32" x14ac:dyDescent="0.25">
      <c r="X114" s="41"/>
      <c r="Y114" s="23"/>
      <c r="Z114" s="22"/>
      <c r="AA114" s="23"/>
      <c r="AB114" s="24"/>
      <c r="AC114" s="32"/>
      <c r="AD114" s="84"/>
    </row>
    <row r="115" spans="24:32" x14ac:dyDescent="0.25">
      <c r="X115" s="41"/>
      <c r="Y115" s="23"/>
      <c r="Z115" s="24"/>
      <c r="AA115" s="23"/>
      <c r="AB115" s="24"/>
      <c r="AC115" s="32"/>
      <c r="AD115" s="84"/>
    </row>
    <row r="116" spans="24:32" x14ac:dyDescent="0.25">
      <c r="X116" s="41"/>
      <c r="Y116" s="23"/>
      <c r="Z116" s="24"/>
      <c r="AA116" s="164" t="str">
        <f>Y119</f>
        <v>Červenka Matěj</v>
      </c>
      <c r="AB116" s="113"/>
      <c r="AC116" s="32"/>
      <c r="AD116" s="84"/>
    </row>
    <row r="117" spans="24:32" x14ac:dyDescent="0.25">
      <c r="X117" s="41"/>
      <c r="Y117" s="23"/>
      <c r="Z117" s="24"/>
      <c r="AA117" s="21"/>
      <c r="AB117" s="45"/>
      <c r="AC117" s="32"/>
      <c r="AD117" s="84"/>
    </row>
    <row r="118" spans="24:32" x14ac:dyDescent="0.25">
      <c r="X118" s="41"/>
      <c r="Y118" s="23"/>
      <c r="Z118" s="24"/>
      <c r="AA118" s="23"/>
      <c r="AB118" s="28"/>
      <c r="AC118" s="32"/>
      <c r="AD118" s="84"/>
    </row>
    <row r="119" spans="24:32" x14ac:dyDescent="0.25">
      <c r="X119" s="41" t="s">
        <v>175</v>
      </c>
      <c r="Y119" s="140" t="str">
        <f>L57</f>
        <v>Červenka Matěj</v>
      </c>
      <c r="Z119" s="143"/>
      <c r="AA119" s="23"/>
      <c r="AB119" s="23"/>
      <c r="AC119" s="32"/>
      <c r="AD119" s="84"/>
    </row>
    <row r="120" spans="24:32" x14ac:dyDescent="0.25">
      <c r="X120" s="41"/>
      <c r="AC120" s="40"/>
      <c r="AD120" s="85"/>
    </row>
    <row r="121" spans="24:32" x14ac:dyDescent="0.25">
      <c r="X121" s="41"/>
      <c r="AC121" s="40"/>
      <c r="AD121" s="85"/>
    </row>
    <row r="122" spans="24:32" x14ac:dyDescent="0.25">
      <c r="X122" s="132"/>
      <c r="Y122" s="132"/>
      <c r="AB122" s="159"/>
      <c r="AC122" s="159"/>
      <c r="AD122" s="85"/>
      <c r="AE122" s="160" t="str">
        <f>AC110</f>
        <v>Koranda Ondřej</v>
      </c>
      <c r="AF122" s="159"/>
    </row>
    <row r="123" spans="24:32" x14ac:dyDescent="0.25">
      <c r="X123" s="132"/>
      <c r="Y123" s="132"/>
      <c r="AB123" s="157" t="s">
        <v>237</v>
      </c>
      <c r="AC123" s="157"/>
      <c r="AD123" s="85"/>
      <c r="AF123" s="93"/>
    </row>
    <row r="124" spans="24:32" x14ac:dyDescent="0.25">
      <c r="X124" s="41"/>
      <c r="AC124" s="40"/>
      <c r="AD124" s="85"/>
      <c r="AF124" s="85"/>
    </row>
    <row r="125" spans="24:32" x14ac:dyDescent="0.25">
      <c r="X125" s="41" t="s">
        <v>177</v>
      </c>
      <c r="Y125" s="140" t="str">
        <f>L64</f>
        <v>Baroš Zdeněk</v>
      </c>
      <c r="Z125" s="140"/>
      <c r="AA125" s="23"/>
      <c r="AB125" s="23"/>
      <c r="AC125" s="32"/>
      <c r="AD125" s="84"/>
      <c r="AF125" s="85"/>
    </row>
    <row r="126" spans="24:32" x14ac:dyDescent="0.25">
      <c r="X126" s="41"/>
      <c r="Y126" s="23"/>
      <c r="Z126" s="24"/>
      <c r="AA126" s="23"/>
      <c r="AB126" s="23"/>
      <c r="AC126" s="32"/>
      <c r="AD126" s="84"/>
      <c r="AF126" s="85"/>
    </row>
    <row r="127" spans="24:32" x14ac:dyDescent="0.25">
      <c r="X127" s="41"/>
      <c r="Y127" s="23"/>
      <c r="Z127" s="24"/>
      <c r="AA127" s="23"/>
      <c r="AB127" s="23"/>
      <c r="AC127" s="32"/>
      <c r="AD127" s="84"/>
      <c r="AF127" s="85"/>
    </row>
    <row r="128" spans="24:32" x14ac:dyDescent="0.25">
      <c r="X128" s="41"/>
      <c r="Y128" s="23"/>
      <c r="Z128" s="24"/>
      <c r="AA128" s="162" t="str">
        <f>Y131</f>
        <v>Hlobil Matouš</v>
      </c>
      <c r="AB128" s="114"/>
      <c r="AC128" s="32"/>
      <c r="AD128" s="84"/>
      <c r="AF128" s="85"/>
    </row>
    <row r="129" spans="22:32" x14ac:dyDescent="0.25">
      <c r="X129" s="41"/>
      <c r="Y129" s="23"/>
      <c r="Z129" s="24"/>
      <c r="AA129" s="21"/>
      <c r="AB129" s="22"/>
      <c r="AC129" s="32"/>
      <c r="AD129" s="84"/>
      <c r="AF129" s="85"/>
    </row>
    <row r="130" spans="22:32" x14ac:dyDescent="0.25">
      <c r="X130" s="41"/>
      <c r="Y130" s="23"/>
      <c r="Z130" s="24"/>
      <c r="AA130" s="23"/>
      <c r="AB130" s="24"/>
      <c r="AC130" s="32"/>
      <c r="AD130" s="84"/>
      <c r="AF130" s="85"/>
    </row>
    <row r="131" spans="22:32" x14ac:dyDescent="0.25">
      <c r="X131" s="41" t="s">
        <v>65</v>
      </c>
      <c r="Y131" s="140" t="str">
        <f>L16</f>
        <v>Hlobil Matouš</v>
      </c>
      <c r="Z131" s="143"/>
      <c r="AA131" s="23"/>
      <c r="AB131" s="24"/>
      <c r="AC131" s="32"/>
      <c r="AD131" s="84"/>
      <c r="AF131" s="85"/>
    </row>
    <row r="132" spans="22:32" x14ac:dyDescent="0.25">
      <c r="X132" s="41"/>
      <c r="Y132" s="23"/>
      <c r="Z132" s="45"/>
      <c r="AA132" s="28"/>
      <c r="AB132" s="24"/>
      <c r="AC132" s="32"/>
      <c r="AD132" s="84"/>
      <c r="AF132" s="85"/>
    </row>
    <row r="133" spans="22:32" x14ac:dyDescent="0.25">
      <c r="X133" s="41"/>
      <c r="Y133" s="23"/>
      <c r="Z133" s="28"/>
      <c r="AA133" s="28"/>
      <c r="AB133" s="24"/>
      <c r="AC133" s="32"/>
      <c r="AD133" s="84"/>
      <c r="AF133" s="85"/>
    </row>
    <row r="134" spans="22:32" x14ac:dyDescent="0.25">
      <c r="X134" s="140" t="str">
        <f>Y125</f>
        <v>Baroš Zdeněk</v>
      </c>
      <c r="Y134" s="140"/>
      <c r="Z134" s="131"/>
      <c r="AA134" s="131"/>
      <c r="AB134" s="24"/>
      <c r="AC134" s="115" t="str">
        <f>AA128</f>
        <v>Hlobil Matouš</v>
      </c>
      <c r="AD134" s="158"/>
      <c r="AF134" s="85"/>
    </row>
    <row r="135" spans="22:32" x14ac:dyDescent="0.25">
      <c r="X135" s="132" t="s">
        <v>236</v>
      </c>
      <c r="Y135" s="132"/>
      <c r="Z135" s="117"/>
      <c r="AA135" s="117"/>
      <c r="AB135" s="24"/>
      <c r="AC135" s="118"/>
      <c r="AD135" s="119"/>
      <c r="AF135" s="85"/>
    </row>
    <row r="136" spans="22:32" x14ac:dyDescent="0.25">
      <c r="X136" s="41"/>
      <c r="Y136" s="23"/>
      <c r="Z136" s="23"/>
      <c r="AA136" s="23"/>
      <c r="AB136" s="24"/>
      <c r="AC136" s="20"/>
      <c r="AD136" s="20"/>
      <c r="AF136" s="85"/>
    </row>
    <row r="137" spans="22:32" x14ac:dyDescent="0.25">
      <c r="X137" s="41" t="s">
        <v>64</v>
      </c>
      <c r="Y137" s="140" t="str">
        <f>L27</f>
        <v>Křenek David</v>
      </c>
      <c r="Z137" s="140"/>
      <c r="AA137" s="23"/>
      <c r="AB137" s="24"/>
      <c r="AC137" s="20"/>
      <c r="AD137" s="20"/>
      <c r="AF137" s="85"/>
    </row>
    <row r="138" spans="22:32" x14ac:dyDescent="0.25">
      <c r="X138" s="41"/>
      <c r="Y138" s="23"/>
      <c r="Z138" s="22"/>
      <c r="AA138" s="23"/>
      <c r="AB138" s="24"/>
      <c r="AC138" s="20"/>
      <c r="AD138" s="20"/>
      <c r="AF138" s="85"/>
    </row>
    <row r="139" spans="22:32" x14ac:dyDescent="0.25">
      <c r="X139" s="41"/>
      <c r="Y139" s="23"/>
      <c r="Z139" s="24"/>
      <c r="AA139" s="23"/>
      <c r="AB139" s="24"/>
      <c r="AC139" s="20"/>
      <c r="AD139" s="20"/>
      <c r="AF139" s="85"/>
    </row>
    <row r="140" spans="22:32" x14ac:dyDescent="0.25">
      <c r="X140" s="41"/>
      <c r="Y140" s="23"/>
      <c r="Z140" s="71"/>
      <c r="AA140" s="164" t="str">
        <f>Y143</f>
        <v>Fošum Josef</v>
      </c>
      <c r="AB140" s="113"/>
      <c r="AC140" s="20"/>
      <c r="AD140" s="20"/>
      <c r="AF140" s="85"/>
    </row>
    <row r="141" spans="22:32" x14ac:dyDescent="0.25">
      <c r="X141" s="41"/>
      <c r="Y141" s="23"/>
      <c r="Z141" s="24"/>
      <c r="AA141" s="21"/>
      <c r="AB141" s="45"/>
      <c r="AC141" s="20"/>
      <c r="AD141" s="20"/>
      <c r="AF141" s="85"/>
    </row>
    <row r="142" spans="22:32" x14ac:dyDescent="0.25">
      <c r="V142" t="s">
        <v>170</v>
      </c>
      <c r="W142" s="169" t="str">
        <f>L65</f>
        <v>Vychodil Vojtěch</v>
      </c>
      <c r="X142" s="169"/>
      <c r="Y142" s="23"/>
      <c r="Z142" s="24"/>
      <c r="AA142" s="23"/>
      <c r="AB142" s="28"/>
      <c r="AC142" s="20"/>
      <c r="AD142" s="20"/>
      <c r="AF142" s="85"/>
    </row>
    <row r="143" spans="22:32" x14ac:dyDescent="0.25">
      <c r="X143" s="79"/>
      <c r="Y143" s="140" t="str">
        <f>W144</f>
        <v>Fošum Josef</v>
      </c>
      <c r="Z143" s="143"/>
      <c r="AA143" s="23"/>
      <c r="AB143" s="23"/>
      <c r="AC143" s="20"/>
      <c r="AD143" s="20"/>
      <c r="AF143" s="85"/>
    </row>
    <row r="144" spans="22:32" x14ac:dyDescent="0.25">
      <c r="V144" t="s">
        <v>244</v>
      </c>
      <c r="W144" s="169" t="str">
        <f>L86</f>
        <v>Fošum Josef</v>
      </c>
      <c r="X144" s="170"/>
      <c r="AF144" s="85"/>
    </row>
    <row r="145" spans="22:34" x14ac:dyDescent="0.25">
      <c r="X145" s="41"/>
      <c r="AF145" s="85"/>
    </row>
    <row r="146" spans="22:34" x14ac:dyDescent="0.25">
      <c r="V146" s="169" t="str">
        <f>W151</f>
        <v>Kučera Kašpar</v>
      </c>
      <c r="W146" s="169"/>
      <c r="X146" s="132"/>
      <c r="Y146" s="132"/>
      <c r="AD146" s="159"/>
      <c r="AE146" s="159"/>
      <c r="AF146" s="85"/>
      <c r="AG146" s="160" t="str">
        <f>AE122</f>
        <v>Koranda Ondřej</v>
      </c>
      <c r="AH146" s="159"/>
    </row>
    <row r="147" spans="22:34" x14ac:dyDescent="0.25">
      <c r="V147" s="173" t="s">
        <v>272</v>
      </c>
      <c r="W147" s="173"/>
      <c r="X147" s="41"/>
      <c r="Y147" s="40"/>
      <c r="AD147" s="146" t="s">
        <v>238</v>
      </c>
      <c r="AE147" s="146"/>
      <c r="AF147" s="85"/>
      <c r="AG147" s="147" t="s">
        <v>239</v>
      </c>
      <c r="AH147" s="146"/>
    </row>
    <row r="148" spans="22:34" x14ac:dyDescent="0.25">
      <c r="X148" s="41"/>
      <c r="AF148" s="85"/>
    </row>
    <row r="149" spans="22:34" x14ac:dyDescent="0.25">
      <c r="V149" t="s">
        <v>245</v>
      </c>
      <c r="W149" s="169" t="str">
        <f>L82</f>
        <v>Kundrát David</v>
      </c>
      <c r="X149" s="169"/>
      <c r="AF149" s="85"/>
    </row>
    <row r="150" spans="22:34" x14ac:dyDescent="0.25">
      <c r="X150" s="79"/>
      <c r="Y150" s="140" t="str">
        <f>W149</f>
        <v>Kundrát David</v>
      </c>
      <c r="Z150" s="140"/>
      <c r="AA150" s="23"/>
      <c r="AB150" s="23"/>
      <c r="AC150" s="20"/>
      <c r="AD150" s="20"/>
      <c r="AF150" s="85"/>
    </row>
    <row r="151" spans="22:34" x14ac:dyDescent="0.25">
      <c r="V151" t="s">
        <v>176</v>
      </c>
      <c r="W151" s="169" t="str">
        <f>L76</f>
        <v>Kučera Kašpar</v>
      </c>
      <c r="X151" s="170"/>
      <c r="Y151" s="23"/>
      <c r="Z151" s="22"/>
      <c r="AA151" s="23"/>
      <c r="AB151" s="23"/>
      <c r="AC151" s="20"/>
      <c r="AD151" s="20"/>
      <c r="AF151" s="85"/>
    </row>
    <row r="152" spans="22:34" x14ac:dyDescent="0.25">
      <c r="X152" s="41"/>
      <c r="Y152" s="23"/>
      <c r="Z152" s="24"/>
      <c r="AA152" s="23"/>
      <c r="AB152" s="23"/>
      <c r="AC152" s="20"/>
      <c r="AD152" s="20"/>
      <c r="AF152" s="85"/>
    </row>
    <row r="153" spans="22:34" x14ac:dyDescent="0.25">
      <c r="X153" s="41"/>
      <c r="Y153" s="23"/>
      <c r="Z153" s="71"/>
      <c r="AA153" s="162" t="str">
        <f>Y150</f>
        <v>Kundrát David</v>
      </c>
      <c r="AB153" s="114"/>
      <c r="AC153" s="20"/>
      <c r="AD153" s="20"/>
      <c r="AF153" s="85"/>
    </row>
    <row r="154" spans="22:34" x14ac:dyDescent="0.25">
      <c r="X154" s="41"/>
      <c r="Y154" s="23"/>
      <c r="Z154" s="24"/>
      <c r="AA154" s="21"/>
      <c r="AB154" s="22"/>
      <c r="AC154" s="20"/>
      <c r="AD154" s="20"/>
      <c r="AF154" s="85"/>
    </row>
    <row r="155" spans="22:34" x14ac:dyDescent="0.25">
      <c r="X155" s="41"/>
      <c r="Y155" s="23"/>
      <c r="Z155" s="24"/>
      <c r="AA155" s="23"/>
      <c r="AB155" s="24"/>
      <c r="AC155" s="20"/>
      <c r="AD155" s="20"/>
      <c r="AF155" s="85"/>
    </row>
    <row r="156" spans="22:34" x14ac:dyDescent="0.25">
      <c r="X156" s="41" t="s">
        <v>90</v>
      </c>
      <c r="Y156" s="140" t="str">
        <f>L35</f>
        <v>Brož Vojtěch</v>
      </c>
      <c r="Z156" s="143"/>
      <c r="AA156" s="23"/>
      <c r="AB156" s="24"/>
      <c r="AC156" s="20"/>
      <c r="AD156" s="20"/>
      <c r="AF156" s="85"/>
    </row>
    <row r="157" spans="22:34" x14ac:dyDescent="0.25">
      <c r="X157" s="41"/>
      <c r="Y157" s="23"/>
      <c r="Z157" s="45"/>
      <c r="AA157" s="28"/>
      <c r="AB157" s="24"/>
      <c r="AC157" s="20"/>
      <c r="AD157" s="20"/>
      <c r="AF157" s="85"/>
    </row>
    <row r="158" spans="22:34" x14ac:dyDescent="0.25">
      <c r="X158" s="41"/>
      <c r="Y158" s="23"/>
      <c r="Z158" s="28"/>
      <c r="AA158" s="28"/>
      <c r="AB158" s="24"/>
      <c r="AC158" s="20"/>
      <c r="AD158" s="20"/>
      <c r="AF158" s="85"/>
    </row>
    <row r="159" spans="22:34" x14ac:dyDescent="0.25">
      <c r="X159" s="149" t="str">
        <f>Y156</f>
        <v>Brož Vojtěch</v>
      </c>
      <c r="Y159" s="149"/>
      <c r="Z159" s="28"/>
      <c r="AA159" s="28"/>
      <c r="AB159" s="24"/>
      <c r="AC159" s="115" t="str">
        <f>AA153</f>
        <v>Kundrát David</v>
      </c>
      <c r="AD159" s="116"/>
      <c r="AF159" s="85"/>
    </row>
    <row r="160" spans="22:34" x14ac:dyDescent="0.25">
      <c r="X160" s="132" t="s">
        <v>236</v>
      </c>
      <c r="Y160" s="132"/>
      <c r="Z160" s="104"/>
      <c r="AA160" s="104"/>
      <c r="AB160" s="24"/>
      <c r="AC160" s="118"/>
      <c r="AD160" s="152"/>
      <c r="AF160" s="85"/>
    </row>
    <row r="161" spans="24:32" x14ac:dyDescent="0.25">
      <c r="X161" s="41"/>
      <c r="Y161" s="23"/>
      <c r="Z161" s="23"/>
      <c r="AA161" s="23"/>
      <c r="AB161" s="24"/>
      <c r="AC161" s="32"/>
      <c r="AD161" s="84"/>
      <c r="AF161" s="85"/>
    </row>
    <row r="162" spans="24:32" x14ac:dyDescent="0.25">
      <c r="X162" s="41" t="s">
        <v>24</v>
      </c>
      <c r="Y162" s="140" t="str">
        <f>L8</f>
        <v>Fiala Martin</v>
      </c>
      <c r="Z162" s="140"/>
      <c r="AA162" s="23"/>
      <c r="AB162" s="24"/>
      <c r="AC162" s="32"/>
      <c r="AD162" s="84"/>
      <c r="AF162" s="85"/>
    </row>
    <row r="163" spans="24:32" x14ac:dyDescent="0.25">
      <c r="X163" s="41"/>
      <c r="Y163" s="23"/>
      <c r="Z163" s="22"/>
      <c r="AA163" s="23"/>
      <c r="AB163" s="24"/>
      <c r="AC163" s="32"/>
      <c r="AD163" s="84"/>
      <c r="AF163" s="85"/>
    </row>
    <row r="164" spans="24:32" x14ac:dyDescent="0.25">
      <c r="X164" s="41"/>
      <c r="Y164" s="23"/>
      <c r="Z164" s="24"/>
      <c r="AA164" s="23"/>
      <c r="AB164" s="24"/>
      <c r="AC164" s="32"/>
      <c r="AD164" s="84"/>
      <c r="AF164" s="85"/>
    </row>
    <row r="165" spans="24:32" x14ac:dyDescent="0.25">
      <c r="X165" s="41"/>
      <c r="Y165" s="23"/>
      <c r="Z165" s="24"/>
      <c r="AA165" s="164" t="str">
        <f>Y168</f>
        <v>Frýdl Martin</v>
      </c>
      <c r="AB165" s="113"/>
      <c r="AC165" s="32"/>
      <c r="AD165" s="84"/>
      <c r="AF165" s="85"/>
    </row>
    <row r="166" spans="24:32" x14ac:dyDescent="0.25">
      <c r="X166" s="41"/>
      <c r="Y166" s="23"/>
      <c r="Z166" s="24"/>
      <c r="AA166" s="21"/>
      <c r="AB166" s="45"/>
      <c r="AC166" s="32"/>
      <c r="AD166" s="84"/>
      <c r="AF166" s="85"/>
    </row>
    <row r="167" spans="24:32" x14ac:dyDescent="0.25">
      <c r="X167" s="41"/>
      <c r="Y167" s="23"/>
      <c r="Z167" s="24"/>
      <c r="AA167" s="23"/>
      <c r="AB167" s="28"/>
      <c r="AC167" s="32"/>
      <c r="AD167" s="84"/>
      <c r="AF167" s="85"/>
    </row>
    <row r="168" spans="24:32" x14ac:dyDescent="0.25">
      <c r="X168" s="41" t="s">
        <v>91</v>
      </c>
      <c r="Y168" s="140" t="str">
        <f>L47</f>
        <v>Frýdl Martin</v>
      </c>
      <c r="Z168" s="143"/>
      <c r="AA168" s="23"/>
      <c r="AB168" s="23"/>
      <c r="AC168" s="32"/>
      <c r="AD168" s="84"/>
      <c r="AF168" s="85"/>
    </row>
    <row r="169" spans="24:32" x14ac:dyDescent="0.25">
      <c r="X169" s="41"/>
      <c r="AC169" s="40"/>
      <c r="AD169" s="85"/>
      <c r="AF169" s="85"/>
    </row>
    <row r="170" spans="24:32" x14ac:dyDescent="0.25">
      <c r="X170" s="41"/>
      <c r="AC170" s="40"/>
      <c r="AD170" s="85"/>
      <c r="AF170" s="85"/>
    </row>
    <row r="171" spans="24:32" x14ac:dyDescent="0.25">
      <c r="X171" s="132"/>
      <c r="Y171" s="132"/>
      <c r="AB171" s="159"/>
      <c r="AC171" s="159"/>
      <c r="AD171" s="85"/>
      <c r="AE171" s="160" t="str">
        <f>AC159</f>
        <v>Kundrát David</v>
      </c>
      <c r="AF171" s="161"/>
    </row>
    <row r="172" spans="24:32" x14ac:dyDescent="0.25">
      <c r="X172" s="132"/>
      <c r="Y172" s="132"/>
      <c r="AB172" s="157" t="s">
        <v>237</v>
      </c>
      <c r="AC172" s="157"/>
      <c r="AD172" s="85"/>
    </row>
    <row r="173" spans="24:32" x14ac:dyDescent="0.25">
      <c r="X173" s="41"/>
      <c r="AC173" s="40"/>
      <c r="AD173" s="85"/>
    </row>
    <row r="174" spans="24:32" x14ac:dyDescent="0.25">
      <c r="X174" s="41" t="s">
        <v>70</v>
      </c>
      <c r="Y174" s="140" t="str">
        <f>L26</f>
        <v>Hanuš Štěpán</v>
      </c>
      <c r="Z174" s="140"/>
      <c r="AA174" s="23"/>
      <c r="AB174" s="23"/>
      <c r="AC174" s="32"/>
      <c r="AD174" s="84"/>
    </row>
    <row r="175" spans="24:32" x14ac:dyDescent="0.25">
      <c r="X175" s="41"/>
      <c r="Y175" s="23"/>
      <c r="Z175" s="22"/>
      <c r="AA175" s="23"/>
      <c r="AB175" s="23"/>
      <c r="AC175" s="32"/>
      <c r="AD175" s="84"/>
    </row>
    <row r="176" spans="24:32" x14ac:dyDescent="0.25">
      <c r="X176" s="41"/>
      <c r="Y176" s="23"/>
      <c r="Z176" s="24"/>
      <c r="AA176" s="23"/>
      <c r="AB176" s="23"/>
      <c r="AC176" s="32"/>
      <c r="AD176" s="84"/>
    </row>
    <row r="177" spans="24:30" x14ac:dyDescent="0.25">
      <c r="X177" s="41"/>
      <c r="Y177" s="23"/>
      <c r="Z177" s="24"/>
      <c r="AA177" s="162" t="str">
        <f>Y174</f>
        <v>Hanuš Štěpán</v>
      </c>
      <c r="AB177" s="114"/>
      <c r="AC177" s="32"/>
      <c r="AD177" s="84"/>
    </row>
    <row r="178" spans="24:30" x14ac:dyDescent="0.25">
      <c r="X178" s="41"/>
      <c r="Y178" s="23"/>
      <c r="Z178" s="24"/>
      <c r="AA178" s="21"/>
      <c r="AB178" s="22"/>
      <c r="AC178" s="32"/>
      <c r="AD178" s="84"/>
    </row>
    <row r="179" spans="24:30" x14ac:dyDescent="0.25">
      <c r="X179" s="41"/>
      <c r="Y179" s="23"/>
      <c r="Z179" s="24"/>
      <c r="AA179" s="23"/>
      <c r="AB179" s="24"/>
      <c r="AC179" s="32"/>
      <c r="AD179" s="84"/>
    </row>
    <row r="180" spans="24:30" x14ac:dyDescent="0.25">
      <c r="X180" s="41" t="s">
        <v>171</v>
      </c>
      <c r="Y180" s="140" t="str">
        <f>L75</f>
        <v>Wimmer Karel</v>
      </c>
      <c r="Z180" s="143"/>
      <c r="AA180" s="23"/>
      <c r="AB180" s="24"/>
      <c r="AC180" s="32"/>
      <c r="AD180" s="84"/>
    </row>
    <row r="181" spans="24:30" x14ac:dyDescent="0.25">
      <c r="X181" s="41"/>
      <c r="Y181" s="23"/>
      <c r="Z181" s="45"/>
      <c r="AA181" s="28"/>
      <c r="AB181" s="24"/>
      <c r="AC181" s="32"/>
      <c r="AD181" s="84"/>
    </row>
    <row r="182" spans="24:30" x14ac:dyDescent="0.25">
      <c r="X182" s="41"/>
      <c r="Y182" s="23"/>
      <c r="Z182" s="28"/>
      <c r="AA182" s="28"/>
      <c r="AB182" s="24"/>
      <c r="AC182" s="32"/>
      <c r="AD182" s="84"/>
    </row>
    <row r="183" spans="24:30" x14ac:dyDescent="0.25">
      <c r="X183" s="159" t="str">
        <f>Y186</f>
        <v>Kejř Jakub</v>
      </c>
      <c r="Y183" s="159"/>
      <c r="Z183" s="28"/>
      <c r="AA183" s="28"/>
      <c r="AB183" s="24"/>
      <c r="AC183" s="115" t="str">
        <f>AA177</f>
        <v>Hanuš Štěpán</v>
      </c>
      <c r="AD183" s="158"/>
    </row>
    <row r="184" spans="24:30" x14ac:dyDescent="0.25">
      <c r="X184" s="132" t="s">
        <v>236</v>
      </c>
      <c r="Y184" s="132"/>
      <c r="Z184" s="104"/>
      <c r="AA184" s="104"/>
      <c r="AB184" s="24"/>
      <c r="AC184" s="118"/>
      <c r="AD184" s="119"/>
    </row>
    <row r="185" spans="24:30" x14ac:dyDescent="0.25">
      <c r="X185" s="41"/>
      <c r="Y185" s="23"/>
      <c r="Z185" s="23"/>
      <c r="AA185" s="23"/>
      <c r="AB185" s="24"/>
      <c r="AC185" s="20"/>
      <c r="AD185" s="20"/>
    </row>
    <row r="186" spans="24:30" x14ac:dyDescent="0.25">
      <c r="X186" s="41" t="s">
        <v>173</v>
      </c>
      <c r="Y186" s="140" t="str">
        <f>L55</f>
        <v>Kejř Jakub</v>
      </c>
      <c r="Z186" s="140"/>
      <c r="AA186" s="23"/>
      <c r="AB186" s="24"/>
      <c r="AC186" s="20"/>
      <c r="AD186" s="20"/>
    </row>
    <row r="187" spans="24:30" x14ac:dyDescent="0.25">
      <c r="X187" s="41"/>
      <c r="Y187" s="23"/>
      <c r="Z187" s="22"/>
      <c r="AA187" s="23"/>
      <c r="AB187" s="24"/>
      <c r="AC187" s="20"/>
      <c r="AD187" s="20"/>
    </row>
    <row r="188" spans="24:30" x14ac:dyDescent="0.25">
      <c r="X188" s="41"/>
      <c r="Y188" s="23"/>
      <c r="Z188" s="24"/>
      <c r="AA188" s="23"/>
      <c r="AB188" s="24"/>
      <c r="AC188" s="20"/>
      <c r="AD188" s="20"/>
    </row>
    <row r="189" spans="24:30" x14ac:dyDescent="0.25">
      <c r="X189" s="41"/>
      <c r="Y189" s="23"/>
      <c r="Z189" s="41"/>
      <c r="AA189" s="164" t="str">
        <f>Y192</f>
        <v>Jelínek Ondřej</v>
      </c>
      <c r="AB189" s="113"/>
      <c r="AC189" s="20"/>
      <c r="AD189" s="20"/>
    </row>
    <row r="190" spans="24:30" x14ac:dyDescent="0.25">
      <c r="X190" s="41"/>
      <c r="Y190" s="23"/>
      <c r="Z190" s="24"/>
      <c r="AA190" s="21"/>
      <c r="AB190" s="45"/>
      <c r="AC190" s="20"/>
      <c r="AD190" s="20"/>
    </row>
    <row r="191" spans="24:30" x14ac:dyDescent="0.25">
      <c r="X191" s="41"/>
      <c r="Y191" s="23"/>
      <c r="Z191" s="24"/>
      <c r="AA191" s="23"/>
      <c r="AB191" s="28"/>
      <c r="AC191" s="20"/>
      <c r="AD191" s="20"/>
    </row>
    <row r="192" spans="24:30" x14ac:dyDescent="0.25">
      <c r="X192" s="41" t="s">
        <v>52</v>
      </c>
      <c r="Y192" s="140" t="str">
        <f>L15</f>
        <v>Jelínek Ondřej</v>
      </c>
      <c r="Z192" s="143"/>
      <c r="AA192" s="23"/>
      <c r="AB192" s="23"/>
      <c r="AC192" s="20"/>
      <c r="AD192" s="20"/>
    </row>
  </sheetData>
  <mergeCells count="162">
    <mergeCell ref="M12:O12"/>
    <mergeCell ref="M13:O13"/>
    <mergeCell ref="X13:Y13"/>
    <mergeCell ref="Z13:AA13"/>
    <mergeCell ref="AB75:AC75"/>
    <mergeCell ref="Y77:Z77"/>
    <mergeCell ref="AA80:AB80"/>
    <mergeCell ref="Y83:Z83"/>
    <mergeCell ref="X86:Y86"/>
    <mergeCell ref="Z86:AA86"/>
    <mergeCell ref="AC86:AD86"/>
    <mergeCell ref="B1:D1"/>
    <mergeCell ref="B3:D3"/>
    <mergeCell ref="E3:G3"/>
    <mergeCell ref="H3:J3"/>
    <mergeCell ref="M3:O3"/>
    <mergeCell ref="AB3:AD3"/>
    <mergeCell ref="X25:Y25"/>
    <mergeCell ref="AB25:AC25"/>
    <mergeCell ref="AE25:AF25"/>
    <mergeCell ref="AC13:AD13"/>
    <mergeCell ref="X14:Y14"/>
    <mergeCell ref="Z14:AA14"/>
    <mergeCell ref="AC14:AD14"/>
    <mergeCell ref="Y16:Z16"/>
    <mergeCell ref="AA19:AB19"/>
    <mergeCell ref="W9:X9"/>
    <mergeCell ref="W11:X11"/>
    <mergeCell ref="M22:O22"/>
    <mergeCell ref="Y22:Z22"/>
    <mergeCell ref="M23:O23"/>
    <mergeCell ref="M4:O4"/>
    <mergeCell ref="Y4:Z4"/>
    <mergeCell ref="AA7:AB7"/>
    <mergeCell ref="Y10:Z10"/>
    <mergeCell ref="X26:Y26"/>
    <mergeCell ref="AB26:AC26"/>
    <mergeCell ref="Y28:Z28"/>
    <mergeCell ref="AA31:AB31"/>
    <mergeCell ref="M32:O32"/>
    <mergeCell ref="M33:O33"/>
    <mergeCell ref="Y34:Z34"/>
    <mergeCell ref="X37:Y37"/>
    <mergeCell ref="Z37:AA37"/>
    <mergeCell ref="Y40:Z40"/>
    <mergeCell ref="M42:O42"/>
    <mergeCell ref="M43:O43"/>
    <mergeCell ref="AA43:AB43"/>
    <mergeCell ref="Y46:Z46"/>
    <mergeCell ref="X49:Y49"/>
    <mergeCell ref="W45:X45"/>
    <mergeCell ref="AC37:AD37"/>
    <mergeCell ref="X38:Y38"/>
    <mergeCell ref="Z38:AA38"/>
    <mergeCell ref="AC38:AD38"/>
    <mergeCell ref="M72:O72"/>
    <mergeCell ref="X74:Y74"/>
    <mergeCell ref="AB74:AC74"/>
    <mergeCell ref="W60:X60"/>
    <mergeCell ref="AD49:AE49"/>
    <mergeCell ref="AG49:AH49"/>
    <mergeCell ref="X50:Y50"/>
    <mergeCell ref="AD50:AE50"/>
    <mergeCell ref="AG50:AH50"/>
    <mergeCell ref="M52:O52"/>
    <mergeCell ref="AE122:AF122"/>
    <mergeCell ref="X123:Y123"/>
    <mergeCell ref="AB123:AC123"/>
    <mergeCell ref="AE74:AF74"/>
    <mergeCell ref="AC62:AD62"/>
    <mergeCell ref="X63:Y63"/>
    <mergeCell ref="Z63:AA63"/>
    <mergeCell ref="AC63:AD63"/>
    <mergeCell ref="Y65:Z65"/>
    <mergeCell ref="AA68:AB68"/>
    <mergeCell ref="X62:Y62"/>
    <mergeCell ref="Z62:AA62"/>
    <mergeCell ref="Y71:Z71"/>
    <mergeCell ref="AB99:AD99"/>
    <mergeCell ref="Y101:Z101"/>
    <mergeCell ref="AA104:AB104"/>
    <mergeCell ref="Y107:Z107"/>
    <mergeCell ref="X110:Y110"/>
    <mergeCell ref="Z110:AA110"/>
    <mergeCell ref="AC110:AD110"/>
    <mergeCell ref="AC111:AD111"/>
    <mergeCell ref="Y113:Z113"/>
    <mergeCell ref="AA116:AB116"/>
    <mergeCell ref="Y119:Z119"/>
    <mergeCell ref="AA140:AB140"/>
    <mergeCell ref="Y143:Z143"/>
    <mergeCell ref="X87:Y87"/>
    <mergeCell ref="Z87:AA87"/>
    <mergeCell ref="AC87:AD87"/>
    <mergeCell ref="Y89:Z89"/>
    <mergeCell ref="AA92:AB92"/>
    <mergeCell ref="Y95:Z95"/>
    <mergeCell ref="AB122:AC122"/>
    <mergeCell ref="AD146:AE146"/>
    <mergeCell ref="AG146:AH146"/>
    <mergeCell ref="AA128:AB128"/>
    <mergeCell ref="Y131:Z131"/>
    <mergeCell ref="X134:Y134"/>
    <mergeCell ref="Z134:AA134"/>
    <mergeCell ref="AC134:AD134"/>
    <mergeCell ref="X135:Y135"/>
    <mergeCell ref="Z135:AA135"/>
    <mergeCell ref="AC135:AD135"/>
    <mergeCell ref="W142:X142"/>
    <mergeCell ref="W144:X144"/>
    <mergeCell ref="V146:W146"/>
    <mergeCell ref="AC160:AD160"/>
    <mergeCell ref="Y162:Z162"/>
    <mergeCell ref="AA165:AB165"/>
    <mergeCell ref="Y168:Z168"/>
    <mergeCell ref="X171:Y171"/>
    <mergeCell ref="AB171:AC171"/>
    <mergeCell ref="AD147:AE147"/>
    <mergeCell ref="AG147:AH147"/>
    <mergeCell ref="Y150:Z150"/>
    <mergeCell ref="AA153:AB153"/>
    <mergeCell ref="Y156:Z156"/>
    <mergeCell ref="X159:Y159"/>
    <mergeCell ref="AC159:AD159"/>
    <mergeCell ref="W151:X151"/>
    <mergeCell ref="W149:X149"/>
    <mergeCell ref="V147:W147"/>
    <mergeCell ref="AC183:AD183"/>
    <mergeCell ref="X184:Y184"/>
    <mergeCell ref="AC184:AD184"/>
    <mergeCell ref="Y186:Z186"/>
    <mergeCell ref="AA189:AB189"/>
    <mergeCell ref="AE171:AF171"/>
    <mergeCell ref="X172:Y172"/>
    <mergeCell ref="AB172:AC172"/>
    <mergeCell ref="Y174:Z174"/>
    <mergeCell ref="AA177:AB177"/>
    <mergeCell ref="Y180:Z180"/>
    <mergeCell ref="Y192:Z192"/>
    <mergeCell ref="M80:O80"/>
    <mergeCell ref="M81:O81"/>
    <mergeCell ref="M91:O91"/>
    <mergeCell ref="W47:X47"/>
    <mergeCell ref="W52:X52"/>
    <mergeCell ref="W54:X54"/>
    <mergeCell ref="X183:Y183"/>
    <mergeCell ref="X160:Y160"/>
    <mergeCell ref="Y137:Z137"/>
    <mergeCell ref="X122:Y122"/>
    <mergeCell ref="X75:Y75"/>
    <mergeCell ref="X146:Y146"/>
    <mergeCell ref="Y125:Z125"/>
    <mergeCell ref="X111:Y111"/>
    <mergeCell ref="Z111:AA111"/>
    <mergeCell ref="M53:O53"/>
    <mergeCell ref="Y53:Z53"/>
    <mergeCell ref="AA56:AB56"/>
    <mergeCell ref="Y59:Z59"/>
    <mergeCell ref="M61:O61"/>
    <mergeCell ref="M62:O62"/>
    <mergeCell ref="W58:X58"/>
    <mergeCell ref="M71:O71"/>
  </mergeCells>
  <conditionalFormatting sqref="Y4 Y10 Y16 Y22">
    <cfRule type="expression" dxfId="95" priority="35" stopIfTrue="1">
      <formula>OR(AND(Y4&lt;&gt;"Bye",Y5="Bye"),Z4=$G$5)</formula>
    </cfRule>
    <cfRule type="expression" dxfId="94" priority="36" stopIfTrue="1">
      <formula>Z5=$G$5</formula>
    </cfRule>
  </conditionalFormatting>
  <conditionalFormatting sqref="Y5 Y11 Y17">
    <cfRule type="expression" dxfId="93" priority="33" stopIfTrue="1">
      <formula>OR(AND(Y5&lt;&gt;"Bye",Y4="Bye"),Z5=$G$5)</formula>
    </cfRule>
    <cfRule type="expression" dxfId="92" priority="34" stopIfTrue="1">
      <formula>Z4=$G$5</formula>
    </cfRule>
  </conditionalFormatting>
  <conditionalFormatting sqref="Y28 Y34 Y40 Y46">
    <cfRule type="expression" dxfId="91" priority="31" stopIfTrue="1">
      <formula>OR(AND(Y28&lt;&gt;"Bye",Y29="Bye"),Z28=$G$5)</formula>
    </cfRule>
    <cfRule type="expression" dxfId="90" priority="32" stopIfTrue="1">
      <formula>Z29=$G$5</formula>
    </cfRule>
  </conditionalFormatting>
  <conditionalFormatting sqref="Y29 Y35 Y41">
    <cfRule type="expression" dxfId="89" priority="29" stopIfTrue="1">
      <formula>OR(AND(Y29&lt;&gt;"Bye",Y28="Bye"),Z29=$G$5)</formula>
    </cfRule>
    <cfRule type="expression" dxfId="88" priority="30" stopIfTrue="1">
      <formula>Z28=$G$5</formula>
    </cfRule>
  </conditionalFormatting>
  <conditionalFormatting sqref="Y53 Y59 Y65">
    <cfRule type="expression" dxfId="87" priority="27" stopIfTrue="1">
      <formula>OR(AND(Y53&lt;&gt;"Bye",Y54="Bye"),Z53=$G$5)</formula>
    </cfRule>
    <cfRule type="expression" dxfId="86" priority="28" stopIfTrue="1">
      <formula>Z54=$G$5</formula>
    </cfRule>
  </conditionalFormatting>
  <conditionalFormatting sqref="Y54 Y60 Y66">
    <cfRule type="expression" dxfId="85" priority="25" stopIfTrue="1">
      <formula>OR(AND(Y54&lt;&gt;"Bye",Y53="Bye"),Z54=$G$5)</formula>
    </cfRule>
    <cfRule type="expression" dxfId="84" priority="26" stopIfTrue="1">
      <formula>Z53=$G$5</formula>
    </cfRule>
  </conditionalFormatting>
  <conditionalFormatting sqref="Y77 Y95 Y89">
    <cfRule type="expression" dxfId="83" priority="23" stopIfTrue="1">
      <formula>OR(AND(Y77&lt;&gt;"Bye",Y78="Bye"),Z77=$G$5)</formula>
    </cfRule>
    <cfRule type="expression" dxfId="82" priority="24" stopIfTrue="1">
      <formula>Z78=$G$5</formula>
    </cfRule>
  </conditionalFormatting>
  <conditionalFormatting sqref="Y78 Y84 Y90">
    <cfRule type="expression" dxfId="81" priority="21" stopIfTrue="1">
      <formula>OR(AND(Y78&lt;&gt;"Bye",Y77="Bye"),Z78=$G$5)</formula>
    </cfRule>
    <cfRule type="expression" dxfId="80" priority="22" stopIfTrue="1">
      <formula>Z77=$G$5</formula>
    </cfRule>
  </conditionalFormatting>
  <conditionalFormatting sqref="Y101 Y107 Y113 Y119">
    <cfRule type="expression" dxfId="79" priority="19" stopIfTrue="1">
      <formula>OR(AND(Y101&lt;&gt;"Bye",Y102="Bye"),Z101=$G$5)</formula>
    </cfRule>
    <cfRule type="expression" dxfId="78" priority="20" stopIfTrue="1">
      <formula>Z102=$G$5</formula>
    </cfRule>
  </conditionalFormatting>
  <conditionalFormatting sqref="Y102 Y108 Y114">
    <cfRule type="expression" dxfId="77" priority="17" stopIfTrue="1">
      <formula>OR(AND(Y102&lt;&gt;"Bye",Y101="Bye"),Z102=$G$5)</formula>
    </cfRule>
    <cfRule type="expression" dxfId="76" priority="18" stopIfTrue="1">
      <formula>Z101=$G$5</formula>
    </cfRule>
  </conditionalFormatting>
  <conditionalFormatting sqref="Y143 Y131 Y137">
    <cfRule type="expression" dxfId="75" priority="15" stopIfTrue="1">
      <formula>OR(AND(Y131&lt;&gt;"Bye",Y132="Bye"),Z131=$G$5)</formula>
    </cfRule>
    <cfRule type="expression" dxfId="74" priority="16" stopIfTrue="1">
      <formula>Z132=$G$5</formula>
    </cfRule>
  </conditionalFormatting>
  <conditionalFormatting sqref="Y126 Y132 Y138">
    <cfRule type="expression" dxfId="73" priority="13" stopIfTrue="1">
      <formula>OR(AND(Y126&lt;&gt;"Bye",Y125="Bye"),Z126=$G$5)</formula>
    </cfRule>
    <cfRule type="expression" dxfId="72" priority="14" stopIfTrue="1">
      <formula>Z125=$G$5</formula>
    </cfRule>
  </conditionalFormatting>
  <conditionalFormatting sqref="Y150 Y156 Y162 Y168">
    <cfRule type="expression" dxfId="71" priority="11" stopIfTrue="1">
      <formula>OR(AND(Y150&lt;&gt;"Bye",Y151="Bye"),Z150=$G$5)</formula>
    </cfRule>
    <cfRule type="expression" dxfId="70" priority="12" stopIfTrue="1">
      <formula>Z151=$G$5</formula>
    </cfRule>
  </conditionalFormatting>
  <conditionalFormatting sqref="Y151 Y157 Y163">
    <cfRule type="expression" dxfId="69" priority="9" stopIfTrue="1">
      <formula>OR(AND(Y151&lt;&gt;"Bye",Y150="Bye"),Z151=$G$5)</formula>
    </cfRule>
    <cfRule type="expression" dxfId="68" priority="10" stopIfTrue="1">
      <formula>Z150=$G$5</formula>
    </cfRule>
  </conditionalFormatting>
  <conditionalFormatting sqref="Y174 Y180 Y186 Y192">
    <cfRule type="expression" dxfId="67" priority="7" stopIfTrue="1">
      <formula>OR(AND(Y174&lt;&gt;"Bye",Y175="Bye"),Z174=$G$5)</formula>
    </cfRule>
    <cfRule type="expression" dxfId="66" priority="8" stopIfTrue="1">
      <formula>Z175=$G$5</formula>
    </cfRule>
  </conditionalFormatting>
  <conditionalFormatting sqref="Y175 Y181 Y187">
    <cfRule type="expression" dxfId="65" priority="5" stopIfTrue="1">
      <formula>OR(AND(Y175&lt;&gt;"Bye",Y174="Bye"),Z175=$G$5)</formula>
    </cfRule>
    <cfRule type="expression" dxfId="64" priority="6" stopIfTrue="1">
      <formula>Z174=$G$5</formula>
    </cfRule>
  </conditionalFormatting>
  <conditionalFormatting sqref="Y125">
    <cfRule type="expression" dxfId="63" priority="3" stopIfTrue="1">
      <formula>OR(AND(Y125&lt;&gt;"Bye",Y126="Bye"),Z125=$G$5)</formula>
    </cfRule>
    <cfRule type="expression" dxfId="62" priority="4" stopIfTrue="1">
      <formula>Z126=$G$5</formula>
    </cfRule>
  </conditionalFormatting>
  <conditionalFormatting sqref="X134">
    <cfRule type="expression" dxfId="61" priority="1" stopIfTrue="1">
      <formula>OR(AND(X134&lt;&gt;"Bye",X135="Bye"),Y134=$G$5)</formula>
    </cfRule>
    <cfRule type="expression" dxfId="60" priority="2" stopIfTrue="1">
      <formula>Y135=$G$5</formula>
    </cfRule>
  </conditionalFormatting>
  <pageMargins left="0.70866141732283472" right="0.70866141732283472" top="0.78740157480314965" bottom="0.78740157480314965" header="0.31496062992125984" footer="0.31496062992125984"/>
  <pageSetup paperSize="9"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4"/>
  <sheetViews>
    <sheetView topLeftCell="B1" workbookViewId="0">
      <selection activeCell="Y74" sqref="Y74:Z74"/>
    </sheetView>
  </sheetViews>
  <sheetFormatPr defaultRowHeight="15" x14ac:dyDescent="0.25"/>
  <cols>
    <col min="1" max="1" width="0" style="44" hidden="1" customWidth="1"/>
    <col min="2" max="2" width="20.85546875" style="38" customWidth="1"/>
    <col min="3" max="3" width="1.7109375" style="38" customWidth="1"/>
    <col min="4" max="4" width="20.5703125" style="38" customWidth="1"/>
    <col min="5" max="5" width="5.5703125" style="38" customWidth="1"/>
    <col min="6" max="6" width="1.7109375" style="38" customWidth="1"/>
    <col min="7" max="7" width="5.5703125" style="38" customWidth="1"/>
    <col min="8" max="8" width="5.42578125" style="38" customWidth="1"/>
    <col min="9" max="9" width="1.7109375" style="38" customWidth="1"/>
    <col min="10" max="10" width="5.7109375" style="38" customWidth="1"/>
    <col min="11" max="11" width="9.140625" style="38"/>
    <col min="12" max="12" width="20.7109375" style="38" customWidth="1"/>
    <col min="13" max="13" width="5.7109375" style="38" customWidth="1"/>
    <col min="14" max="14" width="1.7109375" style="38" customWidth="1"/>
    <col min="15" max="15" width="5.7109375" style="38" customWidth="1"/>
    <col min="16" max="16" width="3.7109375" style="38" customWidth="1"/>
    <col min="17" max="17" width="6.7109375" style="38" customWidth="1"/>
    <col min="18" max="18" width="6.42578125" style="38" hidden="1" customWidth="1"/>
    <col min="19" max="23" width="9.140625" style="38"/>
    <col min="24" max="25" width="9.140625" style="109"/>
    <col min="26" max="16384" width="9.140625" style="38"/>
  </cols>
  <sheetData>
    <row r="1" spans="1:27" ht="21" x14ac:dyDescent="0.35">
      <c r="A1" s="68"/>
      <c r="B1" s="137" t="s">
        <v>128</v>
      </c>
      <c r="C1" s="137"/>
      <c r="D1" s="13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X1" s="38"/>
      <c r="Y1" s="38"/>
    </row>
    <row r="2" spans="1:27" x14ac:dyDescent="0.25">
      <c r="C2" s="44"/>
      <c r="E2" s="64"/>
      <c r="F2" s="64"/>
      <c r="G2" s="64"/>
      <c r="H2" s="64"/>
      <c r="I2" s="64"/>
      <c r="J2" s="64"/>
      <c r="K2" s="63"/>
      <c r="L2" s="66"/>
      <c r="M2" s="64"/>
      <c r="N2" s="64"/>
      <c r="O2" s="64"/>
      <c r="P2" s="64"/>
      <c r="Q2" s="64"/>
      <c r="R2" s="64"/>
      <c r="S2" s="64"/>
      <c r="X2" s="38"/>
      <c r="Y2" s="135" t="s">
        <v>129</v>
      </c>
      <c r="Z2" s="135"/>
      <c r="AA2" s="135"/>
    </row>
    <row r="3" spans="1:27" x14ac:dyDescent="0.25">
      <c r="B3" s="135" t="s">
        <v>0</v>
      </c>
      <c r="C3" s="135"/>
      <c r="D3" s="135"/>
      <c r="E3" s="138" t="s">
        <v>1</v>
      </c>
      <c r="F3" s="138"/>
      <c r="G3" s="138"/>
      <c r="H3" s="138" t="s">
        <v>2</v>
      </c>
      <c r="I3" s="138"/>
      <c r="J3" s="138"/>
      <c r="K3" s="63"/>
      <c r="L3" s="65" t="s">
        <v>3</v>
      </c>
      <c r="M3" s="139"/>
      <c r="N3" s="139"/>
      <c r="O3" s="139"/>
      <c r="P3" s="64"/>
      <c r="Q3" s="64"/>
      <c r="R3" s="64"/>
      <c r="S3" s="64"/>
      <c r="X3" s="38"/>
      <c r="Y3" s="38"/>
    </row>
    <row r="4" spans="1:27" x14ac:dyDescent="0.25">
      <c r="A4" s="58" t="s">
        <v>4</v>
      </c>
      <c r="B4" s="57" t="s">
        <v>5</v>
      </c>
      <c r="C4" s="58" t="s">
        <v>6</v>
      </c>
      <c r="D4" s="57" t="s">
        <v>7</v>
      </c>
      <c r="E4" s="55" t="s">
        <v>5</v>
      </c>
      <c r="F4" s="55" t="s">
        <v>8</v>
      </c>
      <c r="G4" s="55" t="s">
        <v>7</v>
      </c>
      <c r="H4" s="55" t="s">
        <v>5</v>
      </c>
      <c r="I4" s="55" t="s">
        <v>8</v>
      </c>
      <c r="J4" s="55" t="s">
        <v>7</v>
      </c>
      <c r="K4" s="63"/>
      <c r="L4" s="55" t="s">
        <v>9</v>
      </c>
      <c r="M4" s="136" t="s">
        <v>10</v>
      </c>
      <c r="N4" s="136"/>
      <c r="O4" s="136"/>
      <c r="P4" s="62" t="s">
        <v>11</v>
      </c>
      <c r="Q4" s="55" t="s">
        <v>12</v>
      </c>
      <c r="R4" s="55" t="s">
        <v>13</v>
      </c>
      <c r="S4" s="55" t="s">
        <v>4</v>
      </c>
      <c r="U4" s="44" t="s">
        <v>17</v>
      </c>
      <c r="V4" s="114" t="str">
        <f>L5</f>
        <v>Flachsová Markéta</v>
      </c>
      <c r="W4" s="114"/>
      <c r="X4" s="23"/>
      <c r="Y4" s="23"/>
      <c r="Z4" s="20"/>
      <c r="AA4" s="20"/>
    </row>
    <row r="5" spans="1:27" x14ac:dyDescent="0.25">
      <c r="A5" s="44">
        <v>27</v>
      </c>
      <c r="B5" s="57" t="str">
        <f>L5</f>
        <v>Flachsová Markéta</v>
      </c>
      <c r="C5" s="58" t="s">
        <v>6</v>
      </c>
      <c r="D5" s="57" t="str">
        <f>L8</f>
        <v>Kadlecová Denisa</v>
      </c>
      <c r="E5" s="55">
        <v>2</v>
      </c>
      <c r="F5" s="55" t="s">
        <v>8</v>
      </c>
      <c r="G5" s="55">
        <v>0</v>
      </c>
      <c r="H5" s="55">
        <v>22</v>
      </c>
      <c r="I5" s="55" t="s">
        <v>8</v>
      </c>
      <c r="J5" s="55">
        <v>6</v>
      </c>
      <c r="K5" s="63"/>
      <c r="L5" s="37" t="s">
        <v>131</v>
      </c>
      <c r="M5" s="55">
        <f>SUM(H5,H8,J10)</f>
        <v>66</v>
      </c>
      <c r="N5" s="64" t="s">
        <v>8</v>
      </c>
      <c r="O5" s="55">
        <f>SUM(J5,J8,H10)</f>
        <v>22</v>
      </c>
      <c r="P5" s="55">
        <f>M5-O5</f>
        <v>44</v>
      </c>
      <c r="Q5" s="55">
        <f>SUM(E5,E8,G10)</f>
        <v>6</v>
      </c>
      <c r="R5" s="55">
        <f>Q5+(P5/100)</f>
        <v>6.44</v>
      </c>
      <c r="S5" s="55">
        <f>RANK(R5,$R$5:$R$8,0)</f>
        <v>1</v>
      </c>
      <c r="U5" s="44"/>
      <c r="V5" s="27"/>
      <c r="W5" s="105"/>
      <c r="X5" s="23"/>
      <c r="Y5" s="23"/>
      <c r="Z5" s="20"/>
      <c r="AA5" s="20"/>
    </row>
    <row r="6" spans="1:27" x14ac:dyDescent="0.25">
      <c r="A6" s="44">
        <v>28</v>
      </c>
      <c r="B6" s="57" t="str">
        <f>L6</f>
        <v>Jahnová Alexandra</v>
      </c>
      <c r="C6" s="58" t="s">
        <v>6</v>
      </c>
      <c r="D6" s="57" t="str">
        <f>L7</f>
        <v>Konečná Eliška</v>
      </c>
      <c r="E6" s="55">
        <v>0</v>
      </c>
      <c r="F6" s="55" t="s">
        <v>8</v>
      </c>
      <c r="G6" s="55">
        <v>2</v>
      </c>
      <c r="H6" s="55">
        <v>12</v>
      </c>
      <c r="I6" s="55" t="s">
        <v>8</v>
      </c>
      <c r="J6" s="55">
        <v>22</v>
      </c>
      <c r="K6" s="63"/>
      <c r="L6" s="37" t="s">
        <v>138</v>
      </c>
      <c r="M6" s="55">
        <f>SUM(H6,J8,H9)</f>
        <v>44</v>
      </c>
      <c r="N6" s="55" t="s">
        <v>8</v>
      </c>
      <c r="O6" s="55">
        <f>SUM(J6,H8,J9)</f>
        <v>61</v>
      </c>
      <c r="P6" s="55">
        <f>M6-O6</f>
        <v>-17</v>
      </c>
      <c r="Q6" s="55">
        <f>SUM(E6,G8,E9)</f>
        <v>2</v>
      </c>
      <c r="R6" s="55">
        <f>Q6+(P6/100)</f>
        <v>1.83</v>
      </c>
      <c r="S6" s="55">
        <f>RANK(R6,$R$5:$R$8,0)</f>
        <v>3</v>
      </c>
      <c r="U6" s="44"/>
      <c r="V6" s="27"/>
      <c r="W6" s="106"/>
      <c r="X6" s="23"/>
      <c r="Y6" s="23"/>
      <c r="Z6" s="20"/>
      <c r="AA6" s="20"/>
    </row>
    <row r="7" spans="1:27" x14ac:dyDescent="0.25">
      <c r="A7" s="44">
        <v>85</v>
      </c>
      <c r="B7" s="57" t="str">
        <f>L8</f>
        <v>Kadlecová Denisa</v>
      </c>
      <c r="C7" s="58" t="s">
        <v>6</v>
      </c>
      <c r="D7" s="57" t="str">
        <f>L7</f>
        <v>Konečná Eliška</v>
      </c>
      <c r="E7" s="55">
        <v>0</v>
      </c>
      <c r="F7" s="55" t="s">
        <v>8</v>
      </c>
      <c r="G7" s="55">
        <v>2</v>
      </c>
      <c r="H7" s="55">
        <v>9</v>
      </c>
      <c r="I7" s="55" t="s">
        <v>8</v>
      </c>
      <c r="J7" s="55">
        <v>22</v>
      </c>
      <c r="K7" s="63"/>
      <c r="L7" s="37" t="s">
        <v>140</v>
      </c>
      <c r="M7" s="55">
        <f>SUM(J6,J7,H10)</f>
        <v>50</v>
      </c>
      <c r="N7" s="55" t="s">
        <v>8</v>
      </c>
      <c r="O7" s="55">
        <f>SUM(H6,H7,J10)</f>
        <v>43</v>
      </c>
      <c r="P7" s="55">
        <f>M7-O7</f>
        <v>7</v>
      </c>
      <c r="Q7" s="55">
        <f>SUM(G6,G7,E10)</f>
        <v>4</v>
      </c>
      <c r="R7" s="55">
        <f>Q7+(P7/100)</f>
        <v>4.07</v>
      </c>
      <c r="S7" s="55">
        <f>RANK(R7,$R$5:$R$8,0)</f>
        <v>2</v>
      </c>
      <c r="U7" s="44"/>
      <c r="V7" s="27"/>
      <c r="W7" s="71"/>
      <c r="X7" s="162" t="str">
        <f>V4</f>
        <v>Flachsová Markéta</v>
      </c>
      <c r="Y7" s="114"/>
      <c r="Z7" s="20"/>
      <c r="AA7" s="20"/>
    </row>
    <row r="8" spans="1:27" x14ac:dyDescent="0.25">
      <c r="A8" s="44">
        <v>86</v>
      </c>
      <c r="B8" s="57" t="str">
        <f>L5</f>
        <v>Flachsová Markéta</v>
      </c>
      <c r="C8" s="58" t="s">
        <v>6</v>
      </c>
      <c r="D8" s="57" t="str">
        <f>L6</f>
        <v>Jahnová Alexandra</v>
      </c>
      <c r="E8" s="55">
        <v>2</v>
      </c>
      <c r="F8" s="55" t="s">
        <v>8</v>
      </c>
      <c r="G8" s="55">
        <v>0</v>
      </c>
      <c r="H8" s="55">
        <v>22</v>
      </c>
      <c r="I8" s="55" t="s">
        <v>8</v>
      </c>
      <c r="J8" s="55">
        <v>10</v>
      </c>
      <c r="K8" s="63"/>
      <c r="L8" s="37" t="s">
        <v>143</v>
      </c>
      <c r="M8" s="55">
        <f>SUM(J5,H7,J9)</f>
        <v>32</v>
      </c>
      <c r="N8" s="55" t="s">
        <v>8</v>
      </c>
      <c r="O8" s="55">
        <f>SUM(H5,J7,H9)</f>
        <v>66</v>
      </c>
      <c r="P8" s="55">
        <f>M8-O8</f>
        <v>-34</v>
      </c>
      <c r="Q8" s="55">
        <f>SUM(G5,E7,G9)</f>
        <v>0</v>
      </c>
      <c r="R8" s="55">
        <f>Q8+(P8/100)</f>
        <v>-0.34</v>
      </c>
      <c r="S8" s="55">
        <f>RANK(R8,$R$5:$R$8,0)</f>
        <v>4</v>
      </c>
      <c r="U8" s="44"/>
      <c r="V8" s="27"/>
      <c r="W8" s="106"/>
      <c r="X8" s="21"/>
      <c r="Y8" s="22"/>
      <c r="Z8" s="20"/>
      <c r="AA8" s="20"/>
    </row>
    <row r="9" spans="1:27" x14ac:dyDescent="0.25">
      <c r="A9" s="44">
        <v>160</v>
      </c>
      <c r="B9" s="57" t="str">
        <f>L6</f>
        <v>Jahnová Alexandra</v>
      </c>
      <c r="C9" s="58" t="s">
        <v>6</v>
      </c>
      <c r="D9" s="57" t="str">
        <f>L8</f>
        <v>Kadlecová Denisa</v>
      </c>
      <c r="E9" s="55">
        <v>2</v>
      </c>
      <c r="F9" s="55" t="s">
        <v>8</v>
      </c>
      <c r="G9" s="55">
        <v>0</v>
      </c>
      <c r="H9" s="55">
        <v>22</v>
      </c>
      <c r="I9" s="55" t="s">
        <v>8</v>
      </c>
      <c r="J9" s="55">
        <v>17</v>
      </c>
      <c r="K9" s="63"/>
      <c r="L9" s="66"/>
      <c r="M9" s="80">
        <f>SUM(M5:M8)</f>
        <v>192</v>
      </c>
      <c r="N9" s="81">
        <f>M9-O9</f>
        <v>0</v>
      </c>
      <c r="O9" s="80">
        <f>SUM(O5:O8)</f>
        <v>192</v>
      </c>
      <c r="P9" s="64"/>
      <c r="Q9" s="64"/>
      <c r="R9" s="64"/>
      <c r="S9" s="64"/>
      <c r="U9" s="44"/>
      <c r="V9" s="27"/>
      <c r="W9" s="106"/>
      <c r="X9" s="23"/>
      <c r="Y9" s="24"/>
      <c r="Z9" s="20"/>
      <c r="AA9" s="20"/>
    </row>
    <row r="10" spans="1:27" x14ac:dyDescent="0.25">
      <c r="A10" s="44">
        <v>161</v>
      </c>
      <c r="B10" s="57" t="str">
        <f>L7</f>
        <v>Konečná Eliška</v>
      </c>
      <c r="C10" s="58" t="s">
        <v>6</v>
      </c>
      <c r="D10" s="57" t="str">
        <f>L5</f>
        <v>Flachsová Markéta</v>
      </c>
      <c r="E10" s="55">
        <v>0</v>
      </c>
      <c r="F10" s="55" t="s">
        <v>8</v>
      </c>
      <c r="G10" s="55">
        <v>2</v>
      </c>
      <c r="H10" s="55">
        <v>6</v>
      </c>
      <c r="I10" s="55" t="s">
        <v>8</v>
      </c>
      <c r="J10" s="55">
        <v>22</v>
      </c>
      <c r="K10" s="63"/>
      <c r="L10" s="66"/>
      <c r="M10" s="64"/>
      <c r="N10" s="64"/>
      <c r="O10" s="64"/>
      <c r="P10" s="64"/>
      <c r="Q10" s="64"/>
      <c r="R10" s="64"/>
      <c r="S10" s="64"/>
      <c r="U10" s="44" t="s">
        <v>87</v>
      </c>
      <c r="V10" s="114" t="str">
        <f>L33</f>
        <v>Veselá Dorota</v>
      </c>
      <c r="W10" s="163"/>
      <c r="X10" s="23"/>
      <c r="Y10" s="24"/>
      <c r="Z10" s="20"/>
      <c r="AA10" s="20"/>
    </row>
    <row r="11" spans="1:27" x14ac:dyDescent="0.25">
      <c r="B11" s="57"/>
      <c r="C11" s="58"/>
      <c r="D11" s="57"/>
      <c r="E11" s="55"/>
      <c r="F11" s="55"/>
      <c r="G11" s="55"/>
      <c r="H11" s="55"/>
      <c r="I11" s="55"/>
      <c r="J11" s="55"/>
      <c r="K11" s="63"/>
      <c r="L11" s="66"/>
      <c r="M11" s="64"/>
      <c r="N11" s="64"/>
      <c r="O11" s="64"/>
      <c r="P11" s="64"/>
      <c r="Q11" s="64"/>
      <c r="R11" s="64"/>
      <c r="S11" s="64"/>
      <c r="U11" s="44"/>
      <c r="V11" s="27"/>
      <c r="W11" s="107"/>
      <c r="X11" s="28"/>
      <c r="Y11" s="24"/>
      <c r="Z11" s="20"/>
      <c r="AA11" s="20"/>
    </row>
    <row r="12" spans="1:27" x14ac:dyDescent="0.25">
      <c r="B12" s="57"/>
      <c r="C12" s="58"/>
      <c r="D12" s="57"/>
      <c r="E12" s="55"/>
      <c r="F12" s="55"/>
      <c r="G12" s="55"/>
      <c r="H12" s="55"/>
      <c r="I12" s="55"/>
      <c r="J12" s="55"/>
      <c r="K12" s="63"/>
      <c r="L12" s="65" t="s">
        <v>47</v>
      </c>
      <c r="M12" s="139"/>
      <c r="N12" s="139"/>
      <c r="O12" s="139"/>
      <c r="P12" s="64"/>
      <c r="Q12" s="64"/>
      <c r="R12" s="64"/>
      <c r="S12" s="64"/>
      <c r="U12" s="44"/>
      <c r="V12" s="27"/>
      <c r="W12" s="18"/>
      <c r="X12" s="28"/>
      <c r="Y12" s="24"/>
      <c r="Z12" s="20"/>
      <c r="AA12" s="20"/>
    </row>
    <row r="13" spans="1:27" x14ac:dyDescent="0.25">
      <c r="B13" s="57"/>
      <c r="C13" s="58"/>
      <c r="D13" s="57"/>
      <c r="E13" s="55"/>
      <c r="F13" s="55"/>
      <c r="G13" s="55"/>
      <c r="H13" s="55"/>
      <c r="I13" s="55"/>
      <c r="J13" s="55"/>
      <c r="K13" s="63"/>
      <c r="L13" s="55" t="s">
        <v>9</v>
      </c>
      <c r="M13" s="136" t="s">
        <v>10</v>
      </c>
      <c r="N13" s="136"/>
      <c r="O13" s="136"/>
      <c r="P13" s="62" t="s">
        <v>11</v>
      </c>
      <c r="Q13" s="55" t="s">
        <v>12</v>
      </c>
      <c r="R13" s="55" t="s">
        <v>13</v>
      </c>
      <c r="S13" s="55" t="s">
        <v>4</v>
      </c>
      <c r="U13" s="130"/>
      <c r="V13" s="130"/>
      <c r="W13" s="114" t="str">
        <f>V22</f>
        <v>Kejřová Martina</v>
      </c>
      <c r="X13" s="114"/>
      <c r="Y13" s="24"/>
      <c r="Z13" s="162" t="str">
        <f>X19</f>
        <v>Pokorná Kateřina</v>
      </c>
      <c r="AA13" s="114"/>
    </row>
    <row r="14" spans="1:27" x14ac:dyDescent="0.25">
      <c r="A14" s="44">
        <v>29</v>
      </c>
      <c r="B14" s="179" t="str">
        <f>L14</f>
        <v>Pokorná Kateřina</v>
      </c>
      <c r="C14" s="180" t="s">
        <v>6</v>
      </c>
      <c r="D14" s="179" t="str">
        <f>L17</f>
        <v>Karasová Anna</v>
      </c>
      <c r="E14" s="180">
        <v>1</v>
      </c>
      <c r="F14" s="180" t="s">
        <v>8</v>
      </c>
      <c r="G14" s="180">
        <v>1</v>
      </c>
      <c r="H14" s="180">
        <v>15</v>
      </c>
      <c r="I14" s="180" t="s">
        <v>8</v>
      </c>
      <c r="J14" s="180">
        <v>15</v>
      </c>
      <c r="K14" s="63"/>
      <c r="L14" s="37" t="s">
        <v>132</v>
      </c>
      <c r="M14" s="55">
        <f>SUM(H14,H17,J19)</f>
        <v>54</v>
      </c>
      <c r="N14" s="64" t="s">
        <v>8</v>
      </c>
      <c r="O14" s="55">
        <f>SUM(J14,J17,H19)</f>
        <v>52</v>
      </c>
      <c r="P14" s="55">
        <f>M14-O14</f>
        <v>2</v>
      </c>
      <c r="Q14" s="55">
        <f>SUM(E14,E17,G19)</f>
        <v>3</v>
      </c>
      <c r="R14" s="55">
        <f>Q14+(P14/100)</f>
        <v>3.02</v>
      </c>
      <c r="S14" s="55">
        <f>RANK(R14,$R$14:$R$17,0)</f>
        <v>2</v>
      </c>
      <c r="U14" s="132"/>
      <c r="V14" s="132"/>
      <c r="W14" s="146" t="s">
        <v>55</v>
      </c>
      <c r="X14" s="146"/>
      <c r="Y14" s="24"/>
      <c r="Z14" s="118"/>
      <c r="AA14" s="152"/>
    </row>
    <row r="15" spans="1:27" x14ac:dyDescent="0.25">
      <c r="A15" s="44">
        <v>30</v>
      </c>
      <c r="B15" s="57" t="str">
        <f>L15</f>
        <v>Raithelová Natálie</v>
      </c>
      <c r="C15" s="58" t="s">
        <v>6</v>
      </c>
      <c r="D15" s="57" t="str">
        <f>L16</f>
        <v>Streharski Simona</v>
      </c>
      <c r="E15" s="55">
        <v>0</v>
      </c>
      <c r="F15" s="55" t="s">
        <v>8</v>
      </c>
      <c r="G15" s="55">
        <v>2</v>
      </c>
      <c r="H15" s="55">
        <v>2</v>
      </c>
      <c r="I15" s="55" t="s">
        <v>8</v>
      </c>
      <c r="J15" s="55">
        <v>22</v>
      </c>
      <c r="K15" s="63"/>
      <c r="L15" s="37" t="s">
        <v>135</v>
      </c>
      <c r="M15" s="55">
        <f>SUM(H15,J17,H18)</f>
        <v>40</v>
      </c>
      <c r="N15" s="55" t="s">
        <v>8</v>
      </c>
      <c r="O15" s="55">
        <f>SUM(J15,H17,J18)</f>
        <v>49</v>
      </c>
      <c r="P15" s="55">
        <f>M15-O15</f>
        <v>-9</v>
      </c>
      <c r="Q15" s="55">
        <f>SUM(E15,G17,E18)</f>
        <v>3</v>
      </c>
      <c r="R15" s="55">
        <f>Q15+(P15/100)</f>
        <v>2.91</v>
      </c>
      <c r="S15" s="55">
        <f>RANK(R15,$R$14:$R$17,0)</f>
        <v>3</v>
      </c>
      <c r="U15" s="44"/>
      <c r="V15" s="27"/>
      <c r="W15" s="117"/>
      <c r="X15" s="117"/>
      <c r="Y15" s="24"/>
      <c r="Z15" s="32"/>
      <c r="AA15" s="84"/>
    </row>
    <row r="16" spans="1:27" x14ac:dyDescent="0.25">
      <c r="A16" s="44">
        <v>87</v>
      </c>
      <c r="B16" s="177" t="str">
        <f>L17</f>
        <v>Karasová Anna</v>
      </c>
      <c r="C16" s="178" t="s">
        <v>6</v>
      </c>
      <c r="D16" s="177" t="str">
        <f>L16</f>
        <v>Streharski Simona</v>
      </c>
      <c r="E16" s="178">
        <v>0</v>
      </c>
      <c r="F16" s="178" t="s">
        <v>8</v>
      </c>
      <c r="G16" s="178">
        <v>2</v>
      </c>
      <c r="H16" s="178">
        <v>2</v>
      </c>
      <c r="I16" s="178" t="s">
        <v>8</v>
      </c>
      <c r="J16" s="178">
        <v>22</v>
      </c>
      <c r="K16" s="63"/>
      <c r="L16" s="37" t="s">
        <v>144</v>
      </c>
      <c r="M16" s="55">
        <f>SUM(J15,J16,H19)</f>
        <v>65</v>
      </c>
      <c r="N16" s="55" t="s">
        <v>8</v>
      </c>
      <c r="O16" s="55">
        <f>SUM(H15,H16,J19)</f>
        <v>24</v>
      </c>
      <c r="P16" s="55">
        <f>M16-O16</f>
        <v>41</v>
      </c>
      <c r="Q16" s="55">
        <f>SUM(G15,G16,E19)</f>
        <v>5</v>
      </c>
      <c r="R16" s="55">
        <f>Q16+(P16/100)</f>
        <v>5.41</v>
      </c>
      <c r="S16" s="55">
        <f>RANK(R16,$R$14:$R$17,0)</f>
        <v>1</v>
      </c>
      <c r="U16" s="44" t="s">
        <v>60</v>
      </c>
      <c r="V16" s="114" t="str">
        <f>L14</f>
        <v>Pokorná Kateřina</v>
      </c>
      <c r="W16" s="114"/>
      <c r="X16" s="23"/>
      <c r="Y16" s="24"/>
      <c r="Z16" s="32"/>
      <c r="AA16" s="84"/>
    </row>
    <row r="17" spans="1:29" x14ac:dyDescent="0.25">
      <c r="A17" s="44">
        <v>88</v>
      </c>
      <c r="B17" s="57" t="str">
        <f>L14</f>
        <v>Pokorná Kateřina</v>
      </c>
      <c r="C17" s="58" t="s">
        <v>6</v>
      </c>
      <c r="D17" s="57" t="str">
        <f>L15</f>
        <v>Raithelová Natálie</v>
      </c>
      <c r="E17" s="55">
        <v>1</v>
      </c>
      <c r="F17" s="55" t="s">
        <v>8</v>
      </c>
      <c r="G17" s="55">
        <v>1</v>
      </c>
      <c r="H17" s="55">
        <v>19</v>
      </c>
      <c r="I17" s="55" t="s">
        <v>8</v>
      </c>
      <c r="J17" s="55">
        <v>16</v>
      </c>
      <c r="K17" s="63"/>
      <c r="L17" s="214" t="s">
        <v>145</v>
      </c>
      <c r="M17" s="215">
        <f>SUM(J14,H16,J18)</f>
        <v>25</v>
      </c>
      <c r="N17" s="215" t="s">
        <v>8</v>
      </c>
      <c r="O17" s="215">
        <f>SUM(H14,J16,H18)</f>
        <v>59</v>
      </c>
      <c r="P17" s="215">
        <f>M17-O17</f>
        <v>-34</v>
      </c>
      <c r="Q17" s="215">
        <f>SUM(G14,E16,G18)</f>
        <v>1</v>
      </c>
      <c r="R17" s="215">
        <f>Q17+(P17/100)</f>
        <v>0.65999999999999992</v>
      </c>
      <c r="S17" s="215">
        <f>RANK(R17,$R$14:$R$17,0)</f>
        <v>4</v>
      </c>
      <c r="U17" s="44"/>
      <c r="V17" s="27"/>
      <c r="W17" s="105"/>
      <c r="X17" s="23"/>
      <c r="Y17" s="24"/>
      <c r="Z17" s="32"/>
      <c r="AA17" s="84"/>
    </row>
    <row r="18" spans="1:29" x14ac:dyDescent="0.25">
      <c r="A18" s="44">
        <v>162</v>
      </c>
      <c r="B18" s="179" t="str">
        <f>L15</f>
        <v>Raithelová Natálie</v>
      </c>
      <c r="C18" s="180" t="s">
        <v>6</v>
      </c>
      <c r="D18" s="179" t="str">
        <f>L17</f>
        <v>Karasová Anna</v>
      </c>
      <c r="E18" s="180">
        <v>2</v>
      </c>
      <c r="F18" s="180" t="s">
        <v>8</v>
      </c>
      <c r="G18" s="180">
        <v>0</v>
      </c>
      <c r="H18" s="180">
        <v>22</v>
      </c>
      <c r="I18" s="180" t="s">
        <v>8</v>
      </c>
      <c r="J18" s="180">
        <v>8</v>
      </c>
      <c r="K18" s="63"/>
      <c r="L18" s="66"/>
      <c r="M18" s="80">
        <f>SUM(M14:M17)</f>
        <v>184</v>
      </c>
      <c r="N18" s="81">
        <f>M18-O18</f>
        <v>0</v>
      </c>
      <c r="O18" s="80">
        <f>SUM(O14:O17)</f>
        <v>184</v>
      </c>
      <c r="P18" s="64"/>
      <c r="Q18" s="64"/>
      <c r="R18" s="64"/>
      <c r="S18" s="64"/>
      <c r="U18" s="44"/>
      <c r="V18" s="27"/>
      <c r="W18" s="106"/>
      <c r="X18" s="23"/>
      <c r="Y18" s="24"/>
      <c r="Z18" s="32"/>
      <c r="AA18" s="84"/>
    </row>
    <row r="19" spans="1:29" x14ac:dyDescent="0.25">
      <c r="A19" s="44">
        <v>163</v>
      </c>
      <c r="B19" s="57" t="str">
        <f>L16</f>
        <v>Streharski Simona</v>
      </c>
      <c r="C19" s="58" t="s">
        <v>6</v>
      </c>
      <c r="D19" s="57" t="str">
        <f>L14</f>
        <v>Pokorná Kateřina</v>
      </c>
      <c r="E19" s="55">
        <v>1</v>
      </c>
      <c r="F19" s="55" t="s">
        <v>8</v>
      </c>
      <c r="G19" s="55">
        <v>1</v>
      </c>
      <c r="H19" s="55">
        <v>21</v>
      </c>
      <c r="I19" s="55" t="s">
        <v>8</v>
      </c>
      <c r="J19" s="55">
        <v>20</v>
      </c>
      <c r="K19" s="63"/>
      <c r="L19" s="66"/>
      <c r="M19" s="64"/>
      <c r="N19" s="64"/>
      <c r="O19" s="64"/>
      <c r="P19" s="64"/>
      <c r="Q19" s="64"/>
      <c r="R19" s="64"/>
      <c r="S19" s="64"/>
      <c r="U19" s="44"/>
      <c r="V19" s="21"/>
      <c r="W19" s="71"/>
      <c r="X19" s="164" t="str">
        <f>V16</f>
        <v>Pokorná Kateřina</v>
      </c>
      <c r="Y19" s="113"/>
      <c r="Z19" s="32"/>
      <c r="AA19" s="84"/>
    </row>
    <row r="20" spans="1:29" x14ac:dyDescent="0.25">
      <c r="B20" s="57"/>
      <c r="C20" s="58"/>
      <c r="D20" s="57"/>
      <c r="E20" s="55"/>
      <c r="F20" s="55"/>
      <c r="G20" s="55"/>
      <c r="H20" s="55"/>
      <c r="I20" s="55"/>
      <c r="J20" s="55"/>
      <c r="K20" s="63"/>
      <c r="L20" s="66"/>
      <c r="M20" s="64"/>
      <c r="N20" s="64"/>
      <c r="O20" s="64"/>
      <c r="P20" s="64"/>
      <c r="Q20" s="64"/>
      <c r="R20" s="64"/>
      <c r="S20" s="64"/>
      <c r="U20" s="44"/>
      <c r="V20" s="21"/>
      <c r="W20" s="71"/>
      <c r="X20" s="21"/>
      <c r="Y20" s="45"/>
      <c r="Z20" s="32"/>
      <c r="AA20" s="84"/>
    </row>
    <row r="21" spans="1:29" x14ac:dyDescent="0.25">
      <c r="B21" s="57"/>
      <c r="C21" s="58"/>
      <c r="D21" s="57"/>
      <c r="E21" s="55"/>
      <c r="F21" s="55"/>
      <c r="G21" s="55"/>
      <c r="H21" s="55"/>
      <c r="I21" s="55"/>
      <c r="J21" s="55"/>
      <c r="K21" s="63"/>
      <c r="L21" s="65" t="s">
        <v>54</v>
      </c>
      <c r="M21" s="139"/>
      <c r="N21" s="139"/>
      <c r="O21" s="139"/>
      <c r="P21" s="64"/>
      <c r="Q21" s="64"/>
      <c r="R21" s="64"/>
      <c r="S21" s="64"/>
      <c r="T21" s="40"/>
      <c r="U21" s="44"/>
      <c r="V21" s="21"/>
      <c r="W21" s="71"/>
      <c r="X21" s="23"/>
      <c r="Y21" s="28"/>
      <c r="Z21" s="32"/>
      <c r="AA21" s="84"/>
    </row>
    <row r="22" spans="1:29" x14ac:dyDescent="0.25">
      <c r="B22" s="57"/>
      <c r="C22" s="58"/>
      <c r="D22" s="57"/>
      <c r="E22" s="55"/>
      <c r="F22" s="55"/>
      <c r="G22" s="55"/>
      <c r="H22" s="55"/>
      <c r="I22" s="55"/>
      <c r="J22" s="55"/>
      <c r="K22" s="63"/>
      <c r="L22" s="55" t="s">
        <v>9</v>
      </c>
      <c r="M22" s="136" t="s">
        <v>10</v>
      </c>
      <c r="N22" s="136"/>
      <c r="O22" s="136"/>
      <c r="P22" s="62" t="s">
        <v>11</v>
      </c>
      <c r="Q22" s="55" t="s">
        <v>12</v>
      </c>
      <c r="R22" s="55" t="s">
        <v>13</v>
      </c>
      <c r="S22" s="55" t="s">
        <v>4</v>
      </c>
      <c r="T22" s="40"/>
      <c r="U22" s="43" t="s">
        <v>62</v>
      </c>
      <c r="V22" s="114" t="str">
        <f>L23</f>
        <v>Kejřová Martina</v>
      </c>
      <c r="W22" s="163"/>
      <c r="X22" s="23"/>
      <c r="Y22" s="23"/>
      <c r="Z22" s="32"/>
      <c r="AA22" s="84"/>
    </row>
    <row r="23" spans="1:29" x14ac:dyDescent="0.25">
      <c r="A23" s="44">
        <v>31</v>
      </c>
      <c r="B23" s="57" t="str">
        <f>L23</f>
        <v>Kejřová Martina</v>
      </c>
      <c r="C23" s="58" t="s">
        <v>6</v>
      </c>
      <c r="D23" s="57" t="str">
        <f>L26</f>
        <v>bye</v>
      </c>
      <c r="E23" s="55">
        <v>2</v>
      </c>
      <c r="F23" s="55" t="s">
        <v>8</v>
      </c>
      <c r="G23" s="55">
        <v>0</v>
      </c>
      <c r="H23" s="55">
        <v>22</v>
      </c>
      <c r="I23" s="56" t="s">
        <v>8</v>
      </c>
      <c r="J23" s="55">
        <v>0</v>
      </c>
      <c r="K23" s="63"/>
      <c r="L23" s="37" t="s">
        <v>133</v>
      </c>
      <c r="M23" s="55">
        <f>SUM(H23,H26,J28)</f>
        <v>66</v>
      </c>
      <c r="N23" s="64" t="s">
        <v>8</v>
      </c>
      <c r="O23" s="55">
        <f>SUM(J23,J26,H28)</f>
        <v>19</v>
      </c>
      <c r="P23" s="55">
        <f>M23-O23</f>
        <v>47</v>
      </c>
      <c r="Q23" s="55">
        <f>SUM(E23,E26,G28)</f>
        <v>6</v>
      </c>
      <c r="R23" s="55">
        <f>Q23+(P23/100)</f>
        <v>6.47</v>
      </c>
      <c r="S23" s="55">
        <f>RANK(R23,$R$23:$R$26,0)</f>
        <v>1</v>
      </c>
      <c r="T23" s="40"/>
      <c r="U23" s="44"/>
      <c r="V23" s="44"/>
      <c r="W23" s="44"/>
      <c r="X23" s="38"/>
      <c r="Y23" s="38"/>
      <c r="Z23" s="40"/>
      <c r="AA23" s="85"/>
    </row>
    <row r="24" spans="1:29" x14ac:dyDescent="0.25">
      <c r="A24" s="44">
        <v>32</v>
      </c>
      <c r="B24" s="57" t="str">
        <f>L24</f>
        <v>Pešková Anna</v>
      </c>
      <c r="C24" s="58" t="s">
        <v>6</v>
      </c>
      <c r="D24" s="57" t="str">
        <f>L25</f>
        <v>Pantoflíčková Adéla</v>
      </c>
      <c r="E24" s="55">
        <v>2</v>
      </c>
      <c r="F24" s="55" t="s">
        <v>8</v>
      </c>
      <c r="G24" s="55">
        <v>0</v>
      </c>
      <c r="H24" s="55">
        <v>22</v>
      </c>
      <c r="I24" s="55" t="s">
        <v>8</v>
      </c>
      <c r="J24" s="55">
        <v>17</v>
      </c>
      <c r="K24" s="63"/>
      <c r="L24" s="37" t="s">
        <v>137</v>
      </c>
      <c r="M24" s="55">
        <f>SUM(H24,J26,H27)</f>
        <v>57</v>
      </c>
      <c r="N24" s="55" t="s">
        <v>8</v>
      </c>
      <c r="O24" s="55">
        <f>SUM(J24,H26,J27)</f>
        <v>39</v>
      </c>
      <c r="P24" s="55">
        <f>M24-O24</f>
        <v>18</v>
      </c>
      <c r="Q24" s="55">
        <f>SUM(E24,G26,E27)</f>
        <v>4</v>
      </c>
      <c r="R24" s="55">
        <f>Q24+(P24/100)</f>
        <v>4.18</v>
      </c>
      <c r="S24" s="55">
        <f>RANK(R24,$R$23:$R$26,0)</f>
        <v>2</v>
      </c>
      <c r="T24" s="40"/>
      <c r="U24" s="44"/>
      <c r="V24" s="44"/>
      <c r="W24" s="44"/>
      <c r="X24" s="38"/>
      <c r="Y24" s="38"/>
      <c r="Z24" s="40"/>
      <c r="AA24" s="85"/>
    </row>
    <row r="25" spans="1:29" x14ac:dyDescent="0.25">
      <c r="A25" s="44">
        <v>89</v>
      </c>
      <c r="B25" s="57" t="str">
        <f>L26</f>
        <v>bye</v>
      </c>
      <c r="C25" s="58" t="s">
        <v>6</v>
      </c>
      <c r="D25" s="57" t="str">
        <f>L25</f>
        <v>Pantoflíčková Adéla</v>
      </c>
      <c r="E25" s="55">
        <v>0</v>
      </c>
      <c r="F25" s="55" t="s">
        <v>8</v>
      </c>
      <c r="G25" s="55">
        <v>2</v>
      </c>
      <c r="H25" s="55">
        <v>0</v>
      </c>
      <c r="I25" s="55" t="s">
        <v>8</v>
      </c>
      <c r="J25" s="55">
        <v>22</v>
      </c>
      <c r="K25" s="63"/>
      <c r="L25" s="37" t="s">
        <v>139</v>
      </c>
      <c r="M25" s="55">
        <f>SUM(J24,J25,H28)</f>
        <v>45</v>
      </c>
      <c r="N25" s="55" t="s">
        <v>8</v>
      </c>
      <c r="O25" s="55">
        <f>SUM(H24,H25,J28)</f>
        <v>44</v>
      </c>
      <c r="P25" s="55">
        <f>M25-O25</f>
        <v>1</v>
      </c>
      <c r="Q25" s="55">
        <f>SUM(G24,G25,E28)</f>
        <v>2</v>
      </c>
      <c r="R25" s="55">
        <f>Q25+(P25/100)</f>
        <v>2.0099999999999998</v>
      </c>
      <c r="S25" s="55">
        <f>RANK(R25,$R$23:$R$26,0)</f>
        <v>3</v>
      </c>
      <c r="T25" s="40"/>
      <c r="U25" s="44"/>
      <c r="V25" s="44"/>
      <c r="W25" s="44"/>
      <c r="X25" s="38"/>
      <c r="Y25" s="112" t="str">
        <f>X7</f>
        <v>Flachsová Markéta</v>
      </c>
      <c r="Z25" s="112"/>
      <c r="AA25" s="40"/>
      <c r="AB25" s="164" t="str">
        <f>Z37</f>
        <v>Streharski Simona</v>
      </c>
      <c r="AC25" s="112"/>
    </row>
    <row r="26" spans="1:29" x14ac:dyDescent="0.25">
      <c r="A26" s="44">
        <v>90</v>
      </c>
      <c r="B26" s="57" t="str">
        <f>L23</f>
        <v>Kejřová Martina</v>
      </c>
      <c r="C26" s="58" t="s">
        <v>6</v>
      </c>
      <c r="D26" s="57" t="str">
        <f>L24</f>
        <v>Pešková Anna</v>
      </c>
      <c r="E26" s="55">
        <v>2</v>
      </c>
      <c r="F26" s="55" t="s">
        <v>8</v>
      </c>
      <c r="G26" s="55">
        <v>0</v>
      </c>
      <c r="H26" s="55">
        <v>22</v>
      </c>
      <c r="I26" s="55" t="s">
        <v>8</v>
      </c>
      <c r="J26" s="55">
        <v>13</v>
      </c>
      <c r="K26" s="63"/>
      <c r="L26" s="37" t="s">
        <v>121</v>
      </c>
      <c r="M26" s="55">
        <f>SUM(J23,H25,J27)</f>
        <v>0</v>
      </c>
      <c r="N26" s="55" t="s">
        <v>8</v>
      </c>
      <c r="O26" s="55">
        <f>SUM(H23,J25,H27)</f>
        <v>66</v>
      </c>
      <c r="P26" s="55">
        <f>M26-O26</f>
        <v>-66</v>
      </c>
      <c r="Q26" s="55">
        <f>SUM(G23,E25,G27)</f>
        <v>0</v>
      </c>
      <c r="R26" s="55">
        <f>Q26+(P26/100)</f>
        <v>-0.66</v>
      </c>
      <c r="S26" s="55">
        <f>RANK(R26,$R$23:$R$26,0)</f>
        <v>4</v>
      </c>
      <c r="T26" s="40"/>
      <c r="U26" s="44"/>
      <c r="V26" s="44"/>
      <c r="W26" s="44"/>
      <c r="X26" s="38"/>
      <c r="Y26" s="132" t="s">
        <v>23</v>
      </c>
      <c r="Z26" s="132"/>
      <c r="AA26" s="85"/>
      <c r="AB26" s="174" t="s">
        <v>20</v>
      </c>
      <c r="AC26" s="132"/>
    </row>
    <row r="27" spans="1:29" x14ac:dyDescent="0.25">
      <c r="A27" s="44">
        <v>164</v>
      </c>
      <c r="B27" s="57" t="str">
        <f>L24</f>
        <v>Pešková Anna</v>
      </c>
      <c r="C27" s="58" t="s">
        <v>6</v>
      </c>
      <c r="D27" s="57" t="str">
        <f>L26</f>
        <v>bye</v>
      </c>
      <c r="E27" s="56">
        <v>2</v>
      </c>
      <c r="F27" s="55" t="s">
        <v>8</v>
      </c>
      <c r="G27" s="55">
        <v>0</v>
      </c>
      <c r="H27" s="55">
        <v>22</v>
      </c>
      <c r="I27" s="55" t="s">
        <v>8</v>
      </c>
      <c r="J27" s="55">
        <v>0</v>
      </c>
      <c r="K27" s="63"/>
      <c r="L27" s="66"/>
      <c r="M27" s="80">
        <f>SUM(M23:M26)</f>
        <v>168</v>
      </c>
      <c r="N27" s="81">
        <f>M27-O27</f>
        <v>0</v>
      </c>
      <c r="O27" s="80">
        <f>SUM(O23:O26)</f>
        <v>168</v>
      </c>
      <c r="P27" s="64"/>
      <c r="Q27" s="64"/>
      <c r="R27" s="64"/>
      <c r="S27" s="64"/>
      <c r="T27" s="40"/>
      <c r="U27" s="44"/>
      <c r="V27" s="44"/>
      <c r="W27" s="44"/>
      <c r="X27" s="38"/>
      <c r="Y27" s="38"/>
      <c r="Z27" s="40"/>
      <c r="AA27" s="85"/>
    </row>
    <row r="28" spans="1:29" x14ac:dyDescent="0.25">
      <c r="A28" s="44">
        <v>165</v>
      </c>
      <c r="B28" s="57" t="str">
        <f>L25</f>
        <v>Pantoflíčková Adéla</v>
      </c>
      <c r="C28" s="58" t="s">
        <v>6</v>
      </c>
      <c r="D28" s="57" t="str">
        <f>L23</f>
        <v>Kejřová Martina</v>
      </c>
      <c r="E28" s="55">
        <v>0</v>
      </c>
      <c r="F28" s="55" t="s">
        <v>8</v>
      </c>
      <c r="G28" s="55">
        <v>2</v>
      </c>
      <c r="H28" s="55">
        <v>6</v>
      </c>
      <c r="I28" s="55" t="s">
        <v>8</v>
      </c>
      <c r="J28" s="55">
        <v>22</v>
      </c>
      <c r="K28" s="63"/>
      <c r="L28" s="66"/>
      <c r="M28" s="64"/>
      <c r="N28" s="64"/>
      <c r="O28" s="64"/>
      <c r="P28" s="64"/>
      <c r="Q28" s="64"/>
      <c r="R28" s="64"/>
      <c r="S28" s="64"/>
      <c r="T28" s="40"/>
      <c r="U28" s="44" t="s">
        <v>63</v>
      </c>
      <c r="V28" s="114" t="str">
        <f>L16</f>
        <v>Streharski Simona</v>
      </c>
      <c r="W28" s="114"/>
      <c r="X28" s="23"/>
      <c r="Y28" s="23"/>
      <c r="Z28" s="32"/>
      <c r="AA28" s="84"/>
    </row>
    <row r="29" spans="1:29" x14ac:dyDescent="0.25">
      <c r="B29" s="57"/>
      <c r="C29" s="58"/>
      <c r="D29" s="57"/>
      <c r="E29" s="55"/>
      <c r="F29" s="55"/>
      <c r="G29" s="55"/>
      <c r="H29" s="55"/>
      <c r="I29" s="55"/>
      <c r="J29" s="55"/>
      <c r="K29" s="63"/>
      <c r="L29" s="66"/>
      <c r="M29" s="64"/>
      <c r="N29" s="64"/>
      <c r="O29" s="64"/>
      <c r="P29" s="64"/>
      <c r="Q29" s="64"/>
      <c r="R29" s="64"/>
      <c r="S29" s="64"/>
      <c r="T29" s="40"/>
      <c r="U29" s="44"/>
      <c r="V29" s="21"/>
      <c r="W29" s="70"/>
      <c r="X29" s="23"/>
      <c r="Y29" s="23"/>
      <c r="Z29" s="32"/>
      <c r="AA29" s="84"/>
    </row>
    <row r="30" spans="1:29" x14ac:dyDescent="0.25">
      <c r="B30" s="57"/>
      <c r="C30" s="58"/>
      <c r="D30" s="57"/>
      <c r="E30" s="55"/>
      <c r="F30" s="55"/>
      <c r="G30" s="55"/>
      <c r="H30" s="55"/>
      <c r="I30" s="55"/>
      <c r="J30" s="55"/>
      <c r="K30" s="63"/>
      <c r="L30" s="65" t="s">
        <v>82</v>
      </c>
      <c r="M30" s="139"/>
      <c r="N30" s="139"/>
      <c r="O30" s="139"/>
      <c r="P30" s="64"/>
      <c r="Q30" s="64"/>
      <c r="R30" s="64"/>
      <c r="S30" s="64"/>
      <c r="T30" s="40"/>
      <c r="U30" s="44"/>
      <c r="V30" s="21"/>
      <c r="W30" s="71"/>
      <c r="X30" s="23"/>
      <c r="Y30" s="23"/>
      <c r="Z30" s="32"/>
      <c r="AA30" s="84"/>
    </row>
    <row r="31" spans="1:29" x14ac:dyDescent="0.25">
      <c r="B31" s="57"/>
      <c r="C31" s="58"/>
      <c r="D31" s="57"/>
      <c r="E31" s="55"/>
      <c r="F31" s="55"/>
      <c r="G31" s="55"/>
      <c r="H31" s="55"/>
      <c r="I31" s="55"/>
      <c r="J31" s="55"/>
      <c r="K31" s="63"/>
      <c r="L31" s="55" t="s">
        <v>9</v>
      </c>
      <c r="M31" s="136" t="s">
        <v>10</v>
      </c>
      <c r="N31" s="136"/>
      <c r="O31" s="136"/>
      <c r="P31" s="62" t="s">
        <v>11</v>
      </c>
      <c r="Q31" s="55" t="s">
        <v>12</v>
      </c>
      <c r="R31" s="55" t="s">
        <v>13</v>
      </c>
      <c r="S31" s="55" t="s">
        <v>4</v>
      </c>
      <c r="T31" s="40"/>
      <c r="U31" s="44"/>
      <c r="V31" s="21"/>
      <c r="W31" s="71"/>
      <c r="X31" s="162" t="str">
        <f>V28</f>
        <v>Streharski Simona</v>
      </c>
      <c r="Y31" s="114"/>
      <c r="Z31" s="32"/>
      <c r="AA31" s="84"/>
    </row>
    <row r="32" spans="1:29" x14ac:dyDescent="0.25">
      <c r="A32" s="44">
        <v>33</v>
      </c>
      <c r="B32" s="57" t="str">
        <f>L32</f>
        <v>Jahnová Natálie</v>
      </c>
      <c r="C32" s="58" t="s">
        <v>6</v>
      </c>
      <c r="D32" s="57" t="str">
        <f>L35</f>
        <v>Hašová Michaela</v>
      </c>
      <c r="E32" s="55">
        <v>0</v>
      </c>
      <c r="F32" s="55" t="s">
        <v>8</v>
      </c>
      <c r="G32" s="55">
        <v>2</v>
      </c>
      <c r="H32" s="55">
        <v>8</v>
      </c>
      <c r="I32" s="56" t="s">
        <v>8</v>
      </c>
      <c r="J32" s="55">
        <v>22</v>
      </c>
      <c r="K32" s="63"/>
      <c r="L32" s="37" t="s">
        <v>134</v>
      </c>
      <c r="M32" s="55">
        <f>SUM(H32,H35,J37)</f>
        <v>27</v>
      </c>
      <c r="N32" s="64" t="s">
        <v>8</v>
      </c>
      <c r="O32" s="55">
        <f>SUM(J32,J35,H37)</f>
        <v>66</v>
      </c>
      <c r="P32" s="55">
        <f>M32-O32</f>
        <v>-39</v>
      </c>
      <c r="Q32" s="55">
        <f>SUM(E32,E35,G37)</f>
        <v>0</v>
      </c>
      <c r="R32" s="55">
        <f>Q32+(P32/100)</f>
        <v>-0.39</v>
      </c>
      <c r="S32" s="55">
        <f>RANK(R32,$R$32:$R$35,0)</f>
        <v>4</v>
      </c>
      <c r="T32" s="40"/>
      <c r="U32" s="44"/>
      <c r="V32" s="21"/>
      <c r="W32" s="71"/>
      <c r="X32" s="21"/>
      <c r="Y32" s="22"/>
      <c r="Z32" s="32"/>
      <c r="AA32" s="84"/>
    </row>
    <row r="33" spans="1:27" x14ac:dyDescent="0.25">
      <c r="A33" s="44">
        <v>34</v>
      </c>
      <c r="B33" s="57" t="str">
        <f>L33</f>
        <v>Veselá Dorota</v>
      </c>
      <c r="C33" s="58" t="s">
        <v>6</v>
      </c>
      <c r="D33" s="57" t="str">
        <f>L34</f>
        <v>Drápalová Anna</v>
      </c>
      <c r="E33" s="55">
        <v>2</v>
      </c>
      <c r="F33" s="55" t="s">
        <v>8</v>
      </c>
      <c r="G33" s="55">
        <v>0</v>
      </c>
      <c r="H33" s="55">
        <v>22</v>
      </c>
      <c r="I33" s="55" t="s">
        <v>8</v>
      </c>
      <c r="J33" s="55">
        <v>12</v>
      </c>
      <c r="K33" s="63"/>
      <c r="L33" s="37" t="s">
        <v>136</v>
      </c>
      <c r="M33" s="55">
        <f>SUM(H33,J35,H36)</f>
        <v>54</v>
      </c>
      <c r="N33" s="55" t="s">
        <v>8</v>
      </c>
      <c r="O33" s="55">
        <f>SUM(J33,H35,J36)</f>
        <v>45</v>
      </c>
      <c r="P33" s="55">
        <f>M33-O33</f>
        <v>9</v>
      </c>
      <c r="Q33" s="55">
        <f>SUM(E33,G35,E36)</f>
        <v>4</v>
      </c>
      <c r="R33" s="55">
        <f>Q33+(P33/100)</f>
        <v>4.09</v>
      </c>
      <c r="S33" s="55">
        <f>RANK(R33,$R$32:$R$35,0)</f>
        <v>2</v>
      </c>
      <c r="T33" s="40"/>
      <c r="U33" s="44"/>
      <c r="V33" s="27"/>
      <c r="W33" s="106"/>
      <c r="X33" s="23"/>
      <c r="Y33" s="24"/>
      <c r="Z33" s="32"/>
      <c r="AA33" s="84"/>
    </row>
    <row r="34" spans="1:27" x14ac:dyDescent="0.25">
      <c r="A34" s="44">
        <v>91</v>
      </c>
      <c r="B34" s="57" t="str">
        <f>L35</f>
        <v>Hašová Michaela</v>
      </c>
      <c r="C34" s="58" t="s">
        <v>6</v>
      </c>
      <c r="D34" s="57" t="str">
        <f>L34</f>
        <v>Drápalová Anna</v>
      </c>
      <c r="E34" s="55">
        <v>2</v>
      </c>
      <c r="F34" s="55" t="s">
        <v>8</v>
      </c>
      <c r="G34" s="55">
        <v>0</v>
      </c>
      <c r="H34" s="55">
        <v>22</v>
      </c>
      <c r="I34" s="55" t="s">
        <v>8</v>
      </c>
      <c r="J34" s="55">
        <v>8</v>
      </c>
      <c r="K34" s="63"/>
      <c r="L34" s="37" t="s">
        <v>141</v>
      </c>
      <c r="M34" s="55">
        <f>SUM(J33,J34,H37)</f>
        <v>42</v>
      </c>
      <c r="N34" s="55" t="s">
        <v>8</v>
      </c>
      <c r="O34" s="55">
        <f>SUM(H33,H34,J37)</f>
        <v>52</v>
      </c>
      <c r="P34" s="55">
        <f>M34-O34</f>
        <v>-10</v>
      </c>
      <c r="Q34" s="55">
        <f>SUM(G33,G34,E37)</f>
        <v>2</v>
      </c>
      <c r="R34" s="55">
        <f>Q34+(P34/100)</f>
        <v>1.9</v>
      </c>
      <c r="S34" s="55">
        <f>RANK(R34,$R$32:$R$35,0)</f>
        <v>3</v>
      </c>
      <c r="T34" s="40"/>
      <c r="U34" s="44" t="s">
        <v>61</v>
      </c>
      <c r="V34" s="114" t="str">
        <f>L24</f>
        <v>Pešková Anna</v>
      </c>
      <c r="W34" s="163"/>
      <c r="X34" s="23"/>
      <c r="Y34" s="24"/>
      <c r="Z34" s="32"/>
      <c r="AA34" s="84"/>
    </row>
    <row r="35" spans="1:27" x14ac:dyDescent="0.25">
      <c r="A35" s="44">
        <v>92</v>
      </c>
      <c r="B35" s="57" t="str">
        <f>L32</f>
        <v>Jahnová Natálie</v>
      </c>
      <c r="C35" s="58" t="s">
        <v>6</v>
      </c>
      <c r="D35" s="57" t="str">
        <f>L33</f>
        <v>Veselá Dorota</v>
      </c>
      <c r="E35" s="55">
        <v>0</v>
      </c>
      <c r="F35" s="55" t="s">
        <v>8</v>
      </c>
      <c r="G35" s="55">
        <v>2</v>
      </c>
      <c r="H35" s="55">
        <v>11</v>
      </c>
      <c r="I35" s="55" t="s">
        <v>8</v>
      </c>
      <c r="J35" s="55">
        <v>22</v>
      </c>
      <c r="K35" s="63"/>
      <c r="L35" s="37" t="s">
        <v>142</v>
      </c>
      <c r="M35" s="55">
        <f>SUM(J32,H34,J36)</f>
        <v>66</v>
      </c>
      <c r="N35" s="55" t="s">
        <v>8</v>
      </c>
      <c r="O35" s="55">
        <f>SUM(H32,J34,H36)</f>
        <v>26</v>
      </c>
      <c r="P35" s="55">
        <f>M35-O35</f>
        <v>40</v>
      </c>
      <c r="Q35" s="55">
        <f>SUM(G32,E34,G36)</f>
        <v>6</v>
      </c>
      <c r="R35" s="55">
        <f>Q35+(P35/100)</f>
        <v>6.4</v>
      </c>
      <c r="S35" s="55">
        <f>RANK(R35,$R$32:$R$35,0)</f>
        <v>1</v>
      </c>
      <c r="T35" s="40"/>
      <c r="U35" s="44"/>
      <c r="V35" s="27"/>
      <c r="W35" s="107"/>
      <c r="X35" s="28"/>
      <c r="Y35" s="24"/>
      <c r="Z35" s="32"/>
      <c r="AA35" s="84"/>
    </row>
    <row r="36" spans="1:27" x14ac:dyDescent="0.25">
      <c r="A36" s="44">
        <v>166</v>
      </c>
      <c r="B36" s="57" t="str">
        <f>L33</f>
        <v>Veselá Dorota</v>
      </c>
      <c r="C36" s="58" t="s">
        <v>6</v>
      </c>
      <c r="D36" s="57" t="str">
        <f>L35</f>
        <v>Hašová Michaela</v>
      </c>
      <c r="E36" s="56">
        <v>0</v>
      </c>
      <c r="F36" s="55" t="s">
        <v>8</v>
      </c>
      <c r="G36" s="55">
        <v>2</v>
      </c>
      <c r="H36" s="55">
        <v>10</v>
      </c>
      <c r="I36" s="55" t="s">
        <v>8</v>
      </c>
      <c r="J36" s="55">
        <v>22</v>
      </c>
      <c r="K36" s="63"/>
      <c r="L36" s="66"/>
      <c r="M36" s="80">
        <f>SUM(M32:M35)</f>
        <v>189</v>
      </c>
      <c r="N36" s="81">
        <f>M36-O36</f>
        <v>0</v>
      </c>
      <c r="O36" s="80">
        <f>SUM(O32:O35)</f>
        <v>189</v>
      </c>
      <c r="P36" s="64"/>
      <c r="Q36" s="64"/>
      <c r="R36" s="64"/>
      <c r="S36" s="64"/>
      <c r="T36" s="40"/>
      <c r="U36" s="44"/>
      <c r="V36" s="27"/>
      <c r="W36" s="18"/>
      <c r="X36" s="28"/>
      <c r="Y36" s="24"/>
      <c r="Z36" s="32"/>
      <c r="AA36" s="84"/>
    </row>
    <row r="37" spans="1:27" x14ac:dyDescent="0.25">
      <c r="A37" s="44">
        <v>167</v>
      </c>
      <c r="B37" s="57" t="str">
        <f>L34</f>
        <v>Drápalová Anna</v>
      </c>
      <c r="C37" s="58" t="s">
        <v>6</v>
      </c>
      <c r="D37" s="57" t="str">
        <f>L32</f>
        <v>Jahnová Natálie</v>
      </c>
      <c r="E37" s="55">
        <v>2</v>
      </c>
      <c r="F37" s="55" t="s">
        <v>8</v>
      </c>
      <c r="G37" s="55">
        <v>0</v>
      </c>
      <c r="H37" s="55">
        <v>22</v>
      </c>
      <c r="I37" s="55" t="s">
        <v>8</v>
      </c>
      <c r="J37" s="55">
        <v>8</v>
      </c>
      <c r="K37" s="63"/>
      <c r="L37" s="66"/>
      <c r="M37" s="64"/>
      <c r="N37" s="64"/>
      <c r="O37" s="64"/>
      <c r="P37" s="64"/>
      <c r="Q37" s="64"/>
      <c r="R37" s="64"/>
      <c r="S37" s="64"/>
      <c r="T37" s="40"/>
      <c r="U37" s="130"/>
      <c r="V37" s="130"/>
      <c r="W37" s="114" t="str">
        <f>V40</f>
        <v>Konečná Eliška</v>
      </c>
      <c r="X37" s="114"/>
      <c r="Y37" s="24"/>
      <c r="Z37" s="164" t="str">
        <f>X31</f>
        <v>Streharski Simona</v>
      </c>
      <c r="AA37" s="113"/>
    </row>
    <row r="38" spans="1:27" x14ac:dyDescent="0.25">
      <c r="B38" s="57"/>
      <c r="C38" s="58"/>
      <c r="D38" s="57"/>
      <c r="E38" s="55"/>
      <c r="F38" s="55"/>
      <c r="G38" s="55"/>
      <c r="H38" s="55"/>
      <c r="I38" s="55"/>
      <c r="J38" s="55"/>
      <c r="K38" s="63"/>
      <c r="L38" s="66"/>
      <c r="M38" s="64"/>
      <c r="N38" s="64"/>
      <c r="O38" s="64"/>
      <c r="P38" s="64"/>
      <c r="Q38" s="64"/>
      <c r="R38" s="64"/>
      <c r="S38" s="64"/>
      <c r="T38" s="40"/>
      <c r="U38" s="132"/>
      <c r="V38" s="132"/>
      <c r="W38" s="131" t="s">
        <v>55</v>
      </c>
      <c r="X38" s="131"/>
      <c r="Y38" s="24"/>
      <c r="Z38" s="118"/>
      <c r="AA38" s="119"/>
    </row>
    <row r="39" spans="1:27" x14ac:dyDescent="0.25">
      <c r="A39" s="41"/>
      <c r="B39" s="40"/>
      <c r="C39" s="41"/>
      <c r="D39" s="40"/>
      <c r="E39" s="43"/>
      <c r="F39" s="43"/>
      <c r="G39" s="43"/>
      <c r="H39" s="43"/>
      <c r="I39" s="43"/>
      <c r="J39" s="43"/>
      <c r="K39" s="53"/>
      <c r="L39" s="108"/>
      <c r="M39" s="43"/>
      <c r="N39" s="43"/>
      <c r="O39" s="43"/>
      <c r="P39" s="43"/>
      <c r="Q39" s="43"/>
      <c r="R39" s="43"/>
      <c r="S39" s="43"/>
      <c r="T39" s="40"/>
      <c r="U39" s="44"/>
      <c r="V39" s="27"/>
      <c r="W39" s="27"/>
      <c r="X39" s="23"/>
      <c r="Y39" s="24"/>
      <c r="Z39" s="20"/>
      <c r="AA39" s="20"/>
    </row>
    <row r="40" spans="1:27" x14ac:dyDescent="0.25"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U40" s="44" t="s">
        <v>21</v>
      </c>
      <c r="V40" s="114" t="str">
        <f>L7</f>
        <v>Konečná Eliška</v>
      </c>
      <c r="W40" s="114"/>
      <c r="X40" s="23"/>
      <c r="Y40" s="24"/>
      <c r="Z40" s="20"/>
      <c r="AA40" s="20"/>
    </row>
    <row r="41" spans="1:27" x14ac:dyDescent="0.25"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U41" s="44"/>
      <c r="V41" s="27"/>
      <c r="W41" s="105"/>
      <c r="X41" s="23"/>
      <c r="Y41" s="24"/>
      <c r="Z41" s="20"/>
      <c r="AA41" s="20"/>
    </row>
    <row r="42" spans="1:27" x14ac:dyDescent="0.25"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U42" s="44"/>
      <c r="V42" s="27"/>
      <c r="W42" s="106"/>
      <c r="X42" s="23"/>
      <c r="Y42" s="24"/>
      <c r="Z42" s="20"/>
      <c r="AA42" s="20"/>
    </row>
    <row r="43" spans="1:27" x14ac:dyDescent="0.25"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U43" s="44"/>
      <c r="V43" s="27"/>
      <c r="W43" s="71"/>
      <c r="X43" s="164" t="str">
        <f>V46</f>
        <v>Hašová Michaela</v>
      </c>
      <c r="Y43" s="113"/>
      <c r="Z43" s="20"/>
      <c r="AA43" s="20"/>
    </row>
    <row r="44" spans="1:27" x14ac:dyDescent="0.25"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U44" s="44"/>
      <c r="V44" s="27"/>
      <c r="W44" s="106"/>
      <c r="X44" s="21"/>
      <c r="Y44" s="45"/>
      <c r="Z44" s="20"/>
      <c r="AA44" s="20"/>
    </row>
    <row r="45" spans="1:27" x14ac:dyDescent="0.25"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U45" s="44"/>
      <c r="V45" s="27"/>
      <c r="W45" s="106"/>
      <c r="X45" s="23"/>
      <c r="Y45" s="28"/>
      <c r="Z45" s="20"/>
      <c r="AA45" s="20"/>
    </row>
    <row r="46" spans="1:27" x14ac:dyDescent="0.25"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U46" s="44" t="s">
        <v>81</v>
      </c>
      <c r="V46" s="114" t="str">
        <f>L35</f>
        <v>Hašová Michaela</v>
      </c>
      <c r="W46" s="163"/>
      <c r="X46" s="23"/>
      <c r="Y46" s="23"/>
      <c r="Z46" s="20"/>
      <c r="AA46" s="20"/>
    </row>
    <row r="47" spans="1:27" x14ac:dyDescent="0.25"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U47" s="44"/>
      <c r="X47" s="38"/>
      <c r="Y47" s="38"/>
    </row>
    <row r="48" spans="1:27" x14ac:dyDescent="0.25"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U48" s="44"/>
      <c r="X48" s="38"/>
      <c r="Y48" s="38"/>
    </row>
    <row r="49" spans="5:28" x14ac:dyDescent="0.25"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U49" s="44"/>
      <c r="X49" s="38"/>
      <c r="Y49" s="38"/>
    </row>
    <row r="50" spans="5:28" x14ac:dyDescent="0.25">
      <c r="U50" s="44"/>
      <c r="X50" s="38"/>
      <c r="Y50" s="38"/>
    </row>
    <row r="51" spans="5:28" x14ac:dyDescent="0.25">
      <c r="U51" s="44"/>
      <c r="X51" s="38"/>
      <c r="Y51" s="135" t="s">
        <v>130</v>
      </c>
      <c r="Z51" s="135"/>
      <c r="AA51" s="135"/>
    </row>
    <row r="52" spans="5:28" x14ac:dyDescent="0.25">
      <c r="U52" s="44"/>
      <c r="X52" s="38"/>
      <c r="Y52" s="38"/>
    </row>
    <row r="53" spans="5:28" x14ac:dyDescent="0.25">
      <c r="U53" s="44" t="s">
        <v>22</v>
      </c>
      <c r="V53" s="114" t="str">
        <f>L6</f>
        <v>Jahnová Alexandra</v>
      </c>
      <c r="W53" s="114"/>
      <c r="X53" s="23"/>
      <c r="Y53" s="23"/>
      <c r="Z53" s="20"/>
      <c r="AA53" s="20"/>
    </row>
    <row r="54" spans="5:28" x14ac:dyDescent="0.25">
      <c r="U54" s="44"/>
      <c r="V54" s="27"/>
      <c r="W54" s="105"/>
      <c r="X54" s="23"/>
      <c r="Y54" s="23"/>
      <c r="Z54" s="20"/>
      <c r="AA54" s="20"/>
    </row>
    <row r="55" spans="5:28" x14ac:dyDescent="0.25">
      <c r="U55" s="44"/>
      <c r="V55" s="27"/>
      <c r="W55" s="106"/>
      <c r="X55" s="23"/>
      <c r="Y55" s="23"/>
      <c r="Z55" s="20"/>
      <c r="AA55" s="20"/>
    </row>
    <row r="56" spans="5:28" x14ac:dyDescent="0.25">
      <c r="U56" s="44"/>
      <c r="V56" s="198"/>
      <c r="W56" s="200"/>
      <c r="X56" s="211" t="str">
        <f>V59</f>
        <v>Jahnová Natálie</v>
      </c>
      <c r="Y56" s="212"/>
      <c r="Z56" s="192"/>
      <c r="AA56" s="192"/>
    </row>
    <row r="57" spans="5:28" x14ac:dyDescent="0.25">
      <c r="U57" s="44"/>
      <c r="V57" s="198"/>
      <c r="W57" s="199"/>
      <c r="X57" s="202"/>
      <c r="Y57" s="205"/>
      <c r="Z57" s="192"/>
      <c r="AA57" s="192"/>
    </row>
    <row r="58" spans="5:28" x14ac:dyDescent="0.25">
      <c r="U58" s="44"/>
      <c r="V58" s="198"/>
      <c r="W58" s="199"/>
      <c r="X58" s="198"/>
      <c r="Y58" s="199"/>
      <c r="Z58" s="192"/>
      <c r="AA58" s="192"/>
    </row>
    <row r="59" spans="5:28" x14ac:dyDescent="0.25">
      <c r="U59" s="44" t="s">
        <v>92</v>
      </c>
      <c r="V59" s="212" t="str">
        <f>L32</f>
        <v>Jahnová Natálie</v>
      </c>
      <c r="W59" s="213"/>
      <c r="X59" s="198"/>
      <c r="Y59" s="199"/>
      <c r="Z59" s="192"/>
      <c r="AA59" s="192"/>
    </row>
    <row r="60" spans="5:28" x14ac:dyDescent="0.25">
      <c r="U60" s="44"/>
      <c r="V60" s="198"/>
      <c r="W60" s="203"/>
      <c r="X60" s="204"/>
      <c r="Y60" s="199"/>
      <c r="Z60" s="192"/>
      <c r="AA60" s="192"/>
    </row>
    <row r="61" spans="5:28" x14ac:dyDescent="0.25">
      <c r="U61" s="44"/>
      <c r="V61" s="198"/>
      <c r="W61" s="204"/>
      <c r="X61" s="204"/>
      <c r="Y61" s="199"/>
      <c r="Z61" s="192"/>
      <c r="AA61" s="192"/>
    </row>
    <row r="62" spans="5:28" x14ac:dyDescent="0.25">
      <c r="U62" s="44"/>
      <c r="V62" s="198"/>
      <c r="W62" s="212" t="str">
        <f>V71</f>
        <v>Pantoflíčková Adéla</v>
      </c>
      <c r="X62" s="212"/>
      <c r="Y62" s="199"/>
      <c r="Z62" s="211" t="str">
        <f>X68</f>
        <v>Karasová Anna</v>
      </c>
      <c r="AA62" s="212"/>
      <c r="AB62" s="40"/>
    </row>
    <row r="63" spans="5:28" x14ac:dyDescent="0.25">
      <c r="U63" s="44"/>
      <c r="V63" s="198"/>
      <c r="W63" s="206" t="s">
        <v>127</v>
      </c>
      <c r="X63" s="206"/>
      <c r="Y63" s="199"/>
      <c r="Z63" s="207"/>
      <c r="AA63" s="208"/>
    </row>
    <row r="64" spans="5:28" x14ac:dyDescent="0.25">
      <c r="U64" s="44"/>
      <c r="V64" s="198"/>
      <c r="W64" s="198"/>
      <c r="X64" s="198"/>
      <c r="Y64" s="199"/>
      <c r="Z64" s="209"/>
      <c r="AA64" s="210"/>
    </row>
    <row r="65" spans="21:29" x14ac:dyDescent="0.25">
      <c r="U65" s="44" t="s">
        <v>65</v>
      </c>
      <c r="V65" s="212" t="str">
        <f>L17</f>
        <v>Karasová Anna</v>
      </c>
      <c r="W65" s="212"/>
      <c r="X65" s="198"/>
      <c r="Y65" s="199"/>
      <c r="Z65" s="209"/>
      <c r="AA65" s="210"/>
    </row>
    <row r="66" spans="21:29" x14ac:dyDescent="0.25">
      <c r="U66" s="44"/>
      <c r="V66" s="198"/>
      <c r="W66" s="205"/>
      <c r="X66" s="198"/>
      <c r="Y66" s="199"/>
      <c r="Z66" s="209"/>
      <c r="AA66" s="210"/>
    </row>
    <row r="67" spans="21:29" x14ac:dyDescent="0.25">
      <c r="U67" s="44"/>
      <c r="V67" s="198"/>
      <c r="W67" s="199"/>
      <c r="X67" s="198"/>
      <c r="Y67" s="199"/>
      <c r="Z67" s="209"/>
      <c r="AA67" s="210"/>
    </row>
    <row r="68" spans="21:29" x14ac:dyDescent="0.25">
      <c r="U68" s="44"/>
      <c r="V68" s="198"/>
      <c r="W68" s="200"/>
      <c r="X68" s="211" t="str">
        <f>V65</f>
        <v>Karasová Anna</v>
      </c>
      <c r="Y68" s="213"/>
      <c r="Z68" s="209"/>
      <c r="AA68" s="210"/>
    </row>
    <row r="69" spans="21:29" x14ac:dyDescent="0.25">
      <c r="U69" s="44"/>
      <c r="V69" s="198"/>
      <c r="W69" s="199"/>
      <c r="X69" s="202"/>
      <c r="Y69" s="203"/>
      <c r="Z69" s="209"/>
      <c r="AA69" s="210"/>
    </row>
    <row r="70" spans="21:29" x14ac:dyDescent="0.25">
      <c r="U70" s="44"/>
      <c r="V70" s="198"/>
      <c r="W70" s="199"/>
      <c r="X70" s="198"/>
      <c r="Y70" s="204"/>
      <c r="Z70" s="209"/>
      <c r="AA70" s="210"/>
    </row>
    <row r="71" spans="21:29" x14ac:dyDescent="0.25">
      <c r="U71" s="44" t="s">
        <v>64</v>
      </c>
      <c r="V71" s="212" t="str">
        <f>L25</f>
        <v>Pantoflíčková Adéla</v>
      </c>
      <c r="W71" s="213"/>
      <c r="X71" s="198"/>
      <c r="Y71" s="198"/>
      <c r="Z71" s="209"/>
      <c r="AA71" s="210"/>
    </row>
    <row r="72" spans="21:29" x14ac:dyDescent="0.25">
      <c r="U72" s="44"/>
      <c r="X72" s="38"/>
      <c r="Y72" s="38"/>
      <c r="Z72" s="40"/>
      <c r="AA72" s="85"/>
    </row>
    <row r="73" spans="21:29" x14ac:dyDescent="0.25">
      <c r="U73" s="44"/>
      <c r="X73" s="38"/>
      <c r="Y73" s="38"/>
      <c r="Z73" s="40"/>
      <c r="AA73" s="85"/>
    </row>
    <row r="74" spans="21:29" x14ac:dyDescent="0.25">
      <c r="U74" s="44"/>
      <c r="X74" s="38"/>
      <c r="Y74" s="159"/>
      <c r="Z74" s="159"/>
      <c r="AA74" s="85"/>
      <c r="AB74" s="160" t="str">
        <f>Z86</f>
        <v>Raithelová Natálie</v>
      </c>
      <c r="AC74" s="159"/>
    </row>
    <row r="75" spans="21:29" x14ac:dyDescent="0.25">
      <c r="U75" s="44"/>
      <c r="X75" s="38"/>
      <c r="Y75" s="146" t="s">
        <v>67</v>
      </c>
      <c r="Z75" s="146"/>
      <c r="AA75" s="85"/>
      <c r="AB75" s="147" t="s">
        <v>86</v>
      </c>
      <c r="AC75" s="146"/>
    </row>
    <row r="76" spans="21:29" x14ac:dyDescent="0.25">
      <c r="U76" s="44"/>
      <c r="X76" s="38"/>
      <c r="Y76" s="38"/>
      <c r="Z76" s="40"/>
      <c r="AA76" s="85"/>
    </row>
    <row r="77" spans="21:29" x14ac:dyDescent="0.25">
      <c r="U77" s="44" t="s">
        <v>52</v>
      </c>
      <c r="V77" s="114" t="str">
        <f>L15</f>
        <v>Raithelová Natálie</v>
      </c>
      <c r="W77" s="114"/>
      <c r="X77" s="23"/>
      <c r="Y77" s="23"/>
      <c r="Z77" s="32"/>
      <c r="AA77" s="84"/>
    </row>
    <row r="78" spans="21:29" x14ac:dyDescent="0.25">
      <c r="U78" s="44"/>
      <c r="V78" s="27"/>
      <c r="W78" s="105"/>
      <c r="X78" s="23"/>
      <c r="Y78" s="23"/>
      <c r="Z78" s="32"/>
      <c r="AA78" s="84"/>
    </row>
    <row r="79" spans="21:29" x14ac:dyDescent="0.25">
      <c r="U79" s="44"/>
      <c r="V79" s="27"/>
      <c r="W79" s="106"/>
      <c r="X79" s="23"/>
      <c r="Y79" s="23"/>
      <c r="Z79" s="32"/>
      <c r="AA79" s="84"/>
    </row>
    <row r="80" spans="21:29" x14ac:dyDescent="0.25">
      <c r="U80" s="44"/>
      <c r="V80" s="27"/>
      <c r="W80" s="71"/>
      <c r="X80" s="162" t="str">
        <f>V77</f>
        <v>Raithelová Natálie</v>
      </c>
      <c r="Y80" s="114"/>
      <c r="Z80" s="32"/>
      <c r="AA80" s="84"/>
    </row>
    <row r="81" spans="21:27" x14ac:dyDescent="0.25">
      <c r="U81" s="44"/>
      <c r="V81" s="27"/>
      <c r="W81" s="106"/>
      <c r="X81" s="21"/>
      <c r="Y81" s="22"/>
      <c r="Z81" s="32"/>
      <c r="AA81" s="84"/>
    </row>
    <row r="82" spans="21:27" x14ac:dyDescent="0.25">
      <c r="U82" s="44"/>
      <c r="V82" s="27"/>
      <c r="W82" s="106"/>
      <c r="X82" s="23"/>
      <c r="Y82" s="24"/>
      <c r="Z82" s="32"/>
      <c r="AA82" s="84"/>
    </row>
    <row r="83" spans="21:27" x14ac:dyDescent="0.25">
      <c r="U83" s="44" t="s">
        <v>70</v>
      </c>
      <c r="V83" s="114" t="str">
        <f>L26</f>
        <v>bye</v>
      </c>
      <c r="W83" s="163"/>
      <c r="X83" s="23"/>
      <c r="Y83" s="24"/>
      <c r="Z83" s="32"/>
      <c r="AA83" s="84"/>
    </row>
    <row r="84" spans="21:27" x14ac:dyDescent="0.25">
      <c r="U84" s="44"/>
      <c r="V84" s="27"/>
      <c r="W84" s="107"/>
      <c r="X84" s="28"/>
      <c r="Y84" s="24"/>
      <c r="Z84" s="32"/>
      <c r="AA84" s="84"/>
    </row>
    <row r="85" spans="21:27" x14ac:dyDescent="0.25">
      <c r="U85" s="44"/>
      <c r="V85" s="27"/>
      <c r="W85" s="18"/>
      <c r="X85" s="28"/>
      <c r="Y85" s="24"/>
      <c r="Z85" s="32"/>
      <c r="AA85" s="84"/>
    </row>
    <row r="86" spans="21:27" x14ac:dyDescent="0.25">
      <c r="U86" s="130"/>
      <c r="V86" s="130"/>
      <c r="W86" s="114" t="str">
        <f>V95</f>
        <v>Drápalová Anna</v>
      </c>
      <c r="X86" s="114"/>
      <c r="Y86" s="24"/>
      <c r="Z86" s="162" t="str">
        <f>X80</f>
        <v>Raithelová Natálie</v>
      </c>
      <c r="AA86" s="163"/>
    </row>
    <row r="87" spans="21:27" x14ac:dyDescent="0.25">
      <c r="U87" s="132"/>
      <c r="V87" s="132"/>
      <c r="W87" s="131" t="s">
        <v>127</v>
      </c>
      <c r="X87" s="131"/>
      <c r="Y87" s="24"/>
      <c r="Z87" s="118"/>
      <c r="AA87" s="119"/>
    </row>
    <row r="88" spans="21:27" x14ac:dyDescent="0.25">
      <c r="U88" s="44"/>
      <c r="V88" s="27"/>
      <c r="W88" s="27"/>
      <c r="X88" s="23"/>
      <c r="Y88" s="24"/>
      <c r="Z88" s="20"/>
      <c r="AA88" s="20"/>
    </row>
    <row r="89" spans="21:27" x14ac:dyDescent="0.25">
      <c r="U89" s="44" t="s">
        <v>24</v>
      </c>
      <c r="V89" s="114" t="str">
        <f>L8</f>
        <v>Kadlecová Denisa</v>
      </c>
      <c r="W89" s="114"/>
      <c r="X89" s="23"/>
      <c r="Y89" s="24"/>
      <c r="Z89" s="20"/>
      <c r="AA89" s="20"/>
    </row>
    <row r="90" spans="21:27" x14ac:dyDescent="0.25">
      <c r="U90" s="44"/>
      <c r="V90" s="27"/>
      <c r="W90" s="105"/>
      <c r="X90" s="23"/>
      <c r="Y90" s="24"/>
      <c r="Z90" s="20"/>
      <c r="AA90" s="20"/>
    </row>
    <row r="91" spans="21:27" x14ac:dyDescent="0.25">
      <c r="U91" s="44"/>
      <c r="V91" s="27"/>
      <c r="W91" s="106"/>
      <c r="X91" s="23"/>
      <c r="Y91" s="24"/>
      <c r="Z91" s="20"/>
      <c r="AA91" s="20"/>
    </row>
    <row r="92" spans="21:27" x14ac:dyDescent="0.25">
      <c r="U92" s="44"/>
      <c r="V92" s="27"/>
      <c r="W92" s="71"/>
      <c r="X92" s="162" t="str">
        <f>V89</f>
        <v>Kadlecová Denisa</v>
      </c>
      <c r="Y92" s="163"/>
      <c r="Z92" s="20"/>
      <c r="AA92" s="20"/>
    </row>
    <row r="93" spans="21:27" x14ac:dyDescent="0.25">
      <c r="U93" s="44"/>
      <c r="V93" s="27"/>
      <c r="W93" s="106"/>
      <c r="X93" s="21"/>
      <c r="Y93" s="45"/>
      <c r="Z93" s="20"/>
      <c r="AA93" s="20"/>
    </row>
    <row r="94" spans="21:27" x14ac:dyDescent="0.25">
      <c r="U94" s="44"/>
      <c r="V94" s="27"/>
      <c r="W94" s="106"/>
      <c r="X94" s="23"/>
      <c r="Y94" s="28"/>
      <c r="Z94" s="20"/>
      <c r="AA94" s="20"/>
    </row>
    <row r="95" spans="21:27" x14ac:dyDescent="0.25">
      <c r="U95" s="44" t="s">
        <v>90</v>
      </c>
      <c r="V95" s="114" t="str">
        <f>L34</f>
        <v>Drápalová Anna</v>
      </c>
      <c r="W95" s="163"/>
      <c r="X95" s="23"/>
      <c r="Y95" s="23"/>
      <c r="Z95" s="20"/>
      <c r="AA95" s="20"/>
    </row>
    <row r="96" spans="21:27" x14ac:dyDescent="0.25">
      <c r="X96" s="38"/>
      <c r="Y96" s="38"/>
    </row>
    <row r="97" spans="24:25" x14ac:dyDescent="0.25">
      <c r="X97" s="38"/>
      <c r="Y97" s="38"/>
    </row>
    <row r="98" spans="24:25" x14ac:dyDescent="0.25">
      <c r="X98" s="38"/>
      <c r="Y98" s="38"/>
    </row>
    <row r="99" spans="24:25" x14ac:dyDescent="0.25">
      <c r="X99" s="38"/>
      <c r="Y99" s="38"/>
    </row>
    <row r="100" spans="24:25" x14ac:dyDescent="0.25">
      <c r="X100" s="38"/>
      <c r="Y100" s="38"/>
    </row>
    <row r="101" spans="24:25" x14ac:dyDescent="0.25">
      <c r="X101" s="38"/>
      <c r="Y101" s="38"/>
    </row>
    <row r="102" spans="24:25" x14ac:dyDescent="0.25">
      <c r="X102" s="38"/>
      <c r="Y102" s="38"/>
    </row>
    <row r="103" spans="24:25" x14ac:dyDescent="0.25">
      <c r="X103" s="38"/>
      <c r="Y103" s="38"/>
    </row>
    <row r="104" spans="24:25" x14ac:dyDescent="0.25">
      <c r="X104" s="38"/>
      <c r="Y104" s="38"/>
    </row>
    <row r="105" spans="24:25" x14ac:dyDescent="0.25">
      <c r="X105" s="38"/>
      <c r="Y105" s="38"/>
    </row>
    <row r="106" spans="24:25" x14ac:dyDescent="0.25">
      <c r="X106" s="38"/>
      <c r="Y106" s="38"/>
    </row>
    <row r="107" spans="24:25" x14ac:dyDescent="0.25">
      <c r="X107" s="38"/>
      <c r="Y107" s="38"/>
    </row>
    <row r="108" spans="24:25" x14ac:dyDescent="0.25">
      <c r="X108" s="38"/>
      <c r="Y108" s="38"/>
    </row>
    <row r="109" spans="24:25" x14ac:dyDescent="0.25">
      <c r="X109" s="38"/>
      <c r="Y109" s="38"/>
    </row>
    <row r="110" spans="24:25" x14ac:dyDescent="0.25">
      <c r="X110" s="38"/>
      <c r="Y110" s="38"/>
    </row>
    <row r="111" spans="24:25" x14ac:dyDescent="0.25">
      <c r="X111" s="38"/>
      <c r="Y111" s="38"/>
    </row>
    <row r="112" spans="24:25" x14ac:dyDescent="0.25">
      <c r="X112" s="38"/>
      <c r="Y112" s="38"/>
    </row>
    <row r="113" spans="24:25" x14ac:dyDescent="0.25">
      <c r="X113" s="38"/>
      <c r="Y113" s="38"/>
    </row>
    <row r="114" spans="24:25" x14ac:dyDescent="0.25">
      <c r="X114" s="38"/>
      <c r="Y114" s="38"/>
    </row>
    <row r="115" spans="24:25" x14ac:dyDescent="0.25">
      <c r="X115" s="38"/>
      <c r="Y115" s="38"/>
    </row>
    <row r="116" spans="24:25" x14ac:dyDescent="0.25">
      <c r="X116" s="38"/>
      <c r="Y116" s="38"/>
    </row>
    <row r="117" spans="24:25" x14ac:dyDescent="0.25">
      <c r="X117" s="38"/>
      <c r="Y117" s="38"/>
    </row>
    <row r="118" spans="24:25" x14ac:dyDescent="0.25">
      <c r="X118" s="38"/>
      <c r="Y118" s="38"/>
    </row>
    <row r="119" spans="24:25" x14ac:dyDescent="0.25">
      <c r="X119" s="38"/>
      <c r="Y119" s="38"/>
    </row>
    <row r="120" spans="24:25" x14ac:dyDescent="0.25">
      <c r="X120" s="38"/>
      <c r="Y120" s="38"/>
    </row>
    <row r="121" spans="24:25" x14ac:dyDescent="0.25">
      <c r="X121" s="38"/>
      <c r="Y121" s="38"/>
    </row>
    <row r="122" spans="24:25" x14ac:dyDescent="0.25">
      <c r="X122" s="38"/>
      <c r="Y122" s="38"/>
    </row>
    <row r="123" spans="24:25" x14ac:dyDescent="0.25">
      <c r="X123" s="38"/>
      <c r="Y123" s="38"/>
    </row>
    <row r="124" spans="24:25" x14ac:dyDescent="0.25">
      <c r="X124" s="38"/>
      <c r="Y124" s="38"/>
    </row>
    <row r="125" spans="24:25" x14ac:dyDescent="0.25">
      <c r="X125" s="38"/>
      <c r="Y125" s="38"/>
    </row>
    <row r="126" spans="24:25" x14ac:dyDescent="0.25">
      <c r="X126" s="38"/>
      <c r="Y126" s="38"/>
    </row>
    <row r="127" spans="24:25" x14ac:dyDescent="0.25">
      <c r="X127" s="38"/>
      <c r="Y127" s="38"/>
    </row>
    <row r="128" spans="24:25" x14ac:dyDescent="0.25">
      <c r="X128" s="38"/>
      <c r="Y128" s="38"/>
    </row>
    <row r="129" spans="24:25" x14ac:dyDescent="0.25">
      <c r="X129" s="38"/>
      <c r="Y129" s="38"/>
    </row>
    <row r="130" spans="24:25" x14ac:dyDescent="0.25">
      <c r="X130" s="38"/>
      <c r="Y130" s="38"/>
    </row>
    <row r="131" spans="24:25" x14ac:dyDescent="0.25">
      <c r="X131" s="38"/>
      <c r="Y131" s="38"/>
    </row>
    <row r="132" spans="24:25" x14ac:dyDescent="0.25">
      <c r="X132" s="38"/>
      <c r="Y132" s="38"/>
    </row>
    <row r="133" spans="24:25" x14ac:dyDescent="0.25">
      <c r="X133" s="38"/>
      <c r="Y133" s="38"/>
    </row>
    <row r="134" spans="24:25" x14ac:dyDescent="0.25">
      <c r="X134" s="38"/>
      <c r="Y134" s="38"/>
    </row>
    <row r="135" spans="24:25" x14ac:dyDescent="0.25">
      <c r="X135" s="38"/>
      <c r="Y135" s="38"/>
    </row>
    <row r="136" spans="24:25" x14ac:dyDescent="0.25">
      <c r="X136" s="38"/>
      <c r="Y136" s="38"/>
    </row>
    <row r="137" spans="24:25" x14ac:dyDescent="0.25">
      <c r="X137" s="38"/>
      <c r="Y137" s="38"/>
    </row>
    <row r="138" spans="24:25" x14ac:dyDescent="0.25">
      <c r="X138" s="38"/>
      <c r="Y138" s="38"/>
    </row>
    <row r="139" spans="24:25" x14ac:dyDescent="0.25">
      <c r="X139" s="38"/>
      <c r="Y139" s="38"/>
    </row>
    <row r="140" spans="24:25" x14ac:dyDescent="0.25">
      <c r="X140" s="38"/>
      <c r="Y140" s="38"/>
    </row>
    <row r="141" spans="24:25" x14ac:dyDescent="0.25">
      <c r="X141" s="38"/>
      <c r="Y141" s="38"/>
    </row>
    <row r="142" spans="24:25" x14ac:dyDescent="0.25">
      <c r="X142" s="38"/>
      <c r="Y142" s="38"/>
    </row>
    <row r="143" spans="24:25" x14ac:dyDescent="0.25">
      <c r="X143" s="38"/>
      <c r="Y143" s="38"/>
    </row>
    <row r="144" spans="24:25" x14ac:dyDescent="0.25">
      <c r="X144" s="38"/>
      <c r="Y144" s="38"/>
    </row>
    <row r="145" spans="24:25" x14ac:dyDescent="0.25">
      <c r="X145" s="38"/>
      <c r="Y145" s="38"/>
    </row>
    <row r="146" spans="24:25" x14ac:dyDescent="0.25">
      <c r="X146" s="38"/>
      <c r="Y146" s="38"/>
    </row>
    <row r="147" spans="24:25" x14ac:dyDescent="0.25">
      <c r="X147" s="38"/>
      <c r="Y147" s="38"/>
    </row>
    <row r="148" spans="24:25" x14ac:dyDescent="0.25">
      <c r="X148" s="38"/>
      <c r="Y148" s="38"/>
    </row>
    <row r="149" spans="24:25" x14ac:dyDescent="0.25">
      <c r="X149" s="38"/>
      <c r="Y149" s="38"/>
    </row>
    <row r="150" spans="24:25" x14ac:dyDescent="0.25">
      <c r="X150" s="38"/>
      <c r="Y150" s="38"/>
    </row>
    <row r="151" spans="24:25" x14ac:dyDescent="0.25">
      <c r="X151" s="38"/>
      <c r="Y151" s="38"/>
    </row>
    <row r="152" spans="24:25" x14ac:dyDescent="0.25">
      <c r="X152" s="38"/>
      <c r="Y152" s="38"/>
    </row>
    <row r="153" spans="24:25" x14ac:dyDescent="0.25">
      <c r="X153" s="38"/>
      <c r="Y153" s="38"/>
    </row>
    <row r="154" spans="24:25" x14ac:dyDescent="0.25">
      <c r="X154" s="38"/>
      <c r="Y154" s="38"/>
    </row>
    <row r="155" spans="24:25" x14ac:dyDescent="0.25">
      <c r="X155" s="38"/>
      <c r="Y155" s="38"/>
    </row>
    <row r="156" spans="24:25" x14ac:dyDescent="0.25">
      <c r="X156" s="38"/>
      <c r="Y156" s="38"/>
    </row>
    <row r="157" spans="24:25" x14ac:dyDescent="0.25">
      <c r="X157" s="38"/>
      <c r="Y157" s="38"/>
    </row>
    <row r="158" spans="24:25" x14ac:dyDescent="0.25">
      <c r="X158" s="38"/>
      <c r="Y158" s="38"/>
    </row>
    <row r="159" spans="24:25" x14ac:dyDescent="0.25">
      <c r="X159" s="38"/>
      <c r="Y159" s="38"/>
    </row>
    <row r="160" spans="24:25" x14ac:dyDescent="0.25">
      <c r="X160" s="38"/>
      <c r="Y160" s="38"/>
    </row>
    <row r="161" spans="24:25" x14ac:dyDescent="0.25">
      <c r="X161" s="38"/>
      <c r="Y161" s="38"/>
    </row>
    <row r="162" spans="24:25" x14ac:dyDescent="0.25">
      <c r="X162" s="38"/>
      <c r="Y162" s="38"/>
    </row>
    <row r="163" spans="24:25" x14ac:dyDescent="0.25">
      <c r="X163" s="38"/>
      <c r="Y163" s="38"/>
    </row>
    <row r="164" spans="24:25" x14ac:dyDescent="0.25">
      <c r="X164" s="38"/>
      <c r="Y164" s="38"/>
    </row>
    <row r="165" spans="24:25" x14ac:dyDescent="0.25">
      <c r="X165" s="38"/>
      <c r="Y165" s="38"/>
    </row>
    <row r="166" spans="24:25" x14ac:dyDescent="0.25">
      <c r="X166" s="38"/>
      <c r="Y166" s="38"/>
    </row>
    <row r="167" spans="24:25" x14ac:dyDescent="0.25">
      <c r="X167" s="38"/>
      <c r="Y167" s="38"/>
    </row>
    <row r="168" spans="24:25" x14ac:dyDescent="0.25">
      <c r="X168" s="38"/>
      <c r="Y168" s="38"/>
    </row>
    <row r="169" spans="24:25" x14ac:dyDescent="0.25">
      <c r="X169" s="38"/>
      <c r="Y169" s="38"/>
    </row>
    <row r="170" spans="24:25" x14ac:dyDescent="0.25">
      <c r="X170" s="38"/>
      <c r="Y170" s="38"/>
    </row>
    <row r="171" spans="24:25" x14ac:dyDescent="0.25">
      <c r="X171" s="38"/>
      <c r="Y171" s="38"/>
    </row>
    <row r="172" spans="24:25" x14ac:dyDescent="0.25">
      <c r="X172" s="38"/>
      <c r="Y172" s="38"/>
    </row>
    <row r="173" spans="24:25" x14ac:dyDescent="0.25">
      <c r="X173" s="38"/>
      <c r="Y173" s="38"/>
    </row>
    <row r="174" spans="24:25" x14ac:dyDescent="0.25">
      <c r="X174" s="38"/>
      <c r="Y174" s="38"/>
    </row>
    <row r="175" spans="24:25" x14ac:dyDescent="0.25">
      <c r="X175" s="38"/>
      <c r="Y175" s="38"/>
    </row>
    <row r="176" spans="24:25" x14ac:dyDescent="0.25">
      <c r="X176" s="38"/>
      <c r="Y176" s="38"/>
    </row>
    <row r="177" spans="24:25" x14ac:dyDescent="0.25">
      <c r="X177" s="38"/>
      <c r="Y177" s="38"/>
    </row>
    <row r="178" spans="24:25" x14ac:dyDescent="0.25">
      <c r="X178" s="38"/>
      <c r="Y178" s="38"/>
    </row>
    <row r="179" spans="24:25" x14ac:dyDescent="0.25">
      <c r="X179" s="38"/>
      <c r="Y179" s="38"/>
    </row>
    <row r="180" spans="24:25" x14ac:dyDescent="0.25">
      <c r="X180" s="38"/>
      <c r="Y180" s="38"/>
    </row>
    <row r="181" spans="24:25" x14ac:dyDescent="0.25">
      <c r="X181" s="38"/>
      <c r="Y181" s="38"/>
    </row>
    <row r="182" spans="24:25" x14ac:dyDescent="0.25">
      <c r="X182" s="38"/>
      <c r="Y182" s="38"/>
    </row>
    <row r="183" spans="24:25" x14ac:dyDescent="0.25">
      <c r="X183" s="38"/>
      <c r="Y183" s="38"/>
    </row>
    <row r="184" spans="24:25" x14ac:dyDescent="0.25">
      <c r="X184" s="38"/>
      <c r="Y184" s="38"/>
    </row>
    <row r="185" spans="24:25" x14ac:dyDescent="0.25">
      <c r="X185" s="38"/>
      <c r="Y185" s="38"/>
    </row>
    <row r="186" spans="24:25" x14ac:dyDescent="0.25">
      <c r="X186" s="38"/>
      <c r="Y186" s="38"/>
    </row>
    <row r="187" spans="24:25" x14ac:dyDescent="0.25">
      <c r="X187" s="38"/>
      <c r="Y187" s="38"/>
    </row>
    <row r="188" spans="24:25" x14ac:dyDescent="0.25">
      <c r="X188" s="38"/>
      <c r="Y188" s="38"/>
    </row>
    <row r="189" spans="24:25" x14ac:dyDescent="0.25">
      <c r="X189" s="38"/>
      <c r="Y189" s="38"/>
    </row>
    <row r="190" spans="24:25" x14ac:dyDescent="0.25">
      <c r="X190" s="38"/>
      <c r="Y190" s="38"/>
    </row>
    <row r="191" spans="24:25" x14ac:dyDescent="0.25">
      <c r="X191" s="38"/>
      <c r="Y191" s="38"/>
    </row>
    <row r="192" spans="24:25" x14ac:dyDescent="0.25">
      <c r="X192" s="38"/>
      <c r="Y192" s="38"/>
    </row>
    <row r="193" spans="24:25" x14ac:dyDescent="0.25">
      <c r="X193" s="38"/>
      <c r="Y193" s="38"/>
    </row>
    <row r="194" spans="24:25" x14ac:dyDescent="0.25">
      <c r="X194" s="38"/>
      <c r="Y194" s="38"/>
    </row>
    <row r="195" spans="24:25" x14ac:dyDescent="0.25">
      <c r="X195" s="38"/>
      <c r="Y195" s="38"/>
    </row>
    <row r="196" spans="24:25" x14ac:dyDescent="0.25">
      <c r="X196" s="38"/>
      <c r="Y196" s="38"/>
    </row>
    <row r="197" spans="24:25" x14ac:dyDescent="0.25">
      <c r="X197" s="38"/>
      <c r="Y197" s="38"/>
    </row>
    <row r="198" spans="24:25" x14ac:dyDescent="0.25">
      <c r="X198" s="38"/>
      <c r="Y198" s="38"/>
    </row>
    <row r="199" spans="24:25" x14ac:dyDescent="0.25">
      <c r="X199" s="38"/>
      <c r="Y199" s="38"/>
    </row>
    <row r="200" spans="24:25" x14ac:dyDescent="0.25">
      <c r="X200" s="38"/>
      <c r="Y200" s="38"/>
    </row>
    <row r="201" spans="24:25" x14ac:dyDescent="0.25">
      <c r="X201" s="38"/>
      <c r="Y201" s="38"/>
    </row>
    <row r="202" spans="24:25" x14ac:dyDescent="0.25">
      <c r="X202" s="38"/>
      <c r="Y202" s="38"/>
    </row>
    <row r="203" spans="24:25" x14ac:dyDescent="0.25">
      <c r="X203" s="38"/>
      <c r="Y203" s="38"/>
    </row>
    <row r="204" spans="24:25" x14ac:dyDescent="0.25">
      <c r="X204" s="38"/>
      <c r="Y204" s="38"/>
    </row>
    <row r="205" spans="24:25" x14ac:dyDescent="0.25">
      <c r="X205" s="38"/>
      <c r="Y205" s="38"/>
    </row>
    <row r="206" spans="24:25" x14ac:dyDescent="0.25">
      <c r="X206" s="38"/>
      <c r="Y206" s="38"/>
    </row>
    <row r="207" spans="24:25" x14ac:dyDescent="0.25">
      <c r="X207" s="38"/>
      <c r="Y207" s="38"/>
    </row>
    <row r="208" spans="24:25" x14ac:dyDescent="0.25">
      <c r="X208" s="38"/>
      <c r="Y208" s="38"/>
    </row>
    <row r="209" spans="24:25" x14ac:dyDescent="0.25">
      <c r="X209" s="38"/>
      <c r="Y209" s="38"/>
    </row>
    <row r="210" spans="24:25" x14ac:dyDescent="0.25">
      <c r="X210" s="38"/>
      <c r="Y210" s="38"/>
    </row>
    <row r="211" spans="24:25" x14ac:dyDescent="0.25">
      <c r="X211" s="38"/>
      <c r="Y211" s="38"/>
    </row>
    <row r="212" spans="24:25" x14ac:dyDescent="0.25">
      <c r="X212" s="38"/>
      <c r="Y212" s="38"/>
    </row>
    <row r="213" spans="24:25" x14ac:dyDescent="0.25">
      <c r="X213" s="38"/>
      <c r="Y213" s="38"/>
    </row>
    <row r="214" spans="24:25" x14ac:dyDescent="0.25">
      <c r="X214" s="38"/>
      <c r="Y214" s="38"/>
    </row>
    <row r="215" spans="24:25" x14ac:dyDescent="0.25">
      <c r="X215" s="38"/>
      <c r="Y215" s="38"/>
    </row>
    <row r="216" spans="24:25" x14ac:dyDescent="0.25">
      <c r="X216" s="38"/>
      <c r="Y216" s="38"/>
    </row>
    <row r="217" spans="24:25" x14ac:dyDescent="0.25">
      <c r="X217" s="38"/>
      <c r="Y217" s="38"/>
    </row>
    <row r="218" spans="24:25" x14ac:dyDescent="0.25">
      <c r="X218" s="38"/>
      <c r="Y218" s="38"/>
    </row>
    <row r="219" spans="24:25" x14ac:dyDescent="0.25">
      <c r="X219" s="38"/>
      <c r="Y219" s="38"/>
    </row>
    <row r="220" spans="24:25" x14ac:dyDescent="0.25">
      <c r="X220" s="38"/>
      <c r="Y220" s="38"/>
    </row>
    <row r="221" spans="24:25" x14ac:dyDescent="0.25">
      <c r="X221" s="38"/>
      <c r="Y221" s="38"/>
    </row>
    <row r="222" spans="24:25" x14ac:dyDescent="0.25">
      <c r="X222" s="38"/>
      <c r="Y222" s="38"/>
    </row>
    <row r="223" spans="24:25" x14ac:dyDescent="0.25">
      <c r="X223" s="38"/>
      <c r="Y223" s="38"/>
    </row>
    <row r="224" spans="24:25" x14ac:dyDescent="0.25">
      <c r="X224" s="38"/>
      <c r="Y224" s="38"/>
    </row>
    <row r="225" spans="24:25" x14ac:dyDescent="0.25">
      <c r="X225" s="38"/>
      <c r="Y225" s="38"/>
    </row>
    <row r="226" spans="24:25" x14ac:dyDescent="0.25">
      <c r="X226" s="38"/>
      <c r="Y226" s="38"/>
    </row>
    <row r="227" spans="24:25" x14ac:dyDescent="0.25">
      <c r="X227" s="38"/>
      <c r="Y227" s="38"/>
    </row>
    <row r="228" spans="24:25" x14ac:dyDescent="0.25">
      <c r="X228" s="38"/>
      <c r="Y228" s="38"/>
    </row>
    <row r="229" spans="24:25" x14ac:dyDescent="0.25">
      <c r="X229" s="38"/>
      <c r="Y229" s="38"/>
    </row>
    <row r="230" spans="24:25" x14ac:dyDescent="0.25">
      <c r="X230" s="38"/>
      <c r="Y230" s="38"/>
    </row>
    <row r="231" spans="24:25" x14ac:dyDescent="0.25">
      <c r="X231" s="38"/>
      <c r="Y231" s="38"/>
    </row>
    <row r="232" spans="24:25" x14ac:dyDescent="0.25">
      <c r="X232" s="38"/>
      <c r="Y232" s="38"/>
    </row>
    <row r="233" spans="24:25" x14ac:dyDescent="0.25">
      <c r="X233" s="38"/>
      <c r="Y233" s="38"/>
    </row>
    <row r="234" spans="24:25" x14ac:dyDescent="0.25">
      <c r="X234" s="38"/>
      <c r="Y234" s="38"/>
    </row>
    <row r="235" spans="24:25" x14ac:dyDescent="0.25">
      <c r="X235" s="38"/>
      <c r="Y235" s="38"/>
    </row>
    <row r="236" spans="24:25" x14ac:dyDescent="0.25">
      <c r="X236" s="38"/>
      <c r="Y236" s="38"/>
    </row>
    <row r="237" spans="24:25" x14ac:dyDescent="0.25">
      <c r="X237" s="38"/>
      <c r="Y237" s="38"/>
    </row>
    <row r="238" spans="24:25" x14ac:dyDescent="0.25">
      <c r="X238" s="38"/>
      <c r="Y238" s="38"/>
    </row>
    <row r="239" spans="24:25" x14ac:dyDescent="0.25">
      <c r="X239" s="38"/>
      <c r="Y239" s="38"/>
    </row>
    <row r="240" spans="24:25" x14ac:dyDescent="0.25">
      <c r="X240" s="38"/>
      <c r="Y240" s="38"/>
    </row>
    <row r="241" spans="24:25" x14ac:dyDescent="0.25">
      <c r="X241" s="38"/>
      <c r="Y241" s="38"/>
    </row>
    <row r="242" spans="24:25" x14ac:dyDescent="0.25">
      <c r="X242" s="38"/>
      <c r="Y242" s="38"/>
    </row>
    <row r="243" spans="24:25" x14ac:dyDescent="0.25">
      <c r="X243" s="38"/>
      <c r="Y243" s="38"/>
    </row>
    <row r="244" spans="24:25" x14ac:dyDescent="0.25">
      <c r="X244" s="38"/>
      <c r="Y244" s="38"/>
    </row>
    <row r="245" spans="24:25" x14ac:dyDescent="0.25">
      <c r="X245" s="38"/>
      <c r="Y245" s="38"/>
    </row>
    <row r="246" spans="24:25" x14ac:dyDescent="0.25">
      <c r="X246" s="38"/>
      <c r="Y246" s="38"/>
    </row>
    <row r="247" spans="24:25" x14ac:dyDescent="0.25">
      <c r="X247" s="38"/>
      <c r="Y247" s="38"/>
    </row>
    <row r="248" spans="24:25" x14ac:dyDescent="0.25">
      <c r="X248" s="38"/>
      <c r="Y248" s="38"/>
    </row>
    <row r="249" spans="24:25" x14ac:dyDescent="0.25">
      <c r="X249" s="38"/>
      <c r="Y249" s="38"/>
    </row>
    <row r="250" spans="24:25" x14ac:dyDescent="0.25">
      <c r="X250" s="38"/>
      <c r="Y250" s="38"/>
    </row>
    <row r="251" spans="24:25" x14ac:dyDescent="0.25">
      <c r="X251" s="38"/>
      <c r="Y251" s="38"/>
    </row>
    <row r="252" spans="24:25" x14ac:dyDescent="0.25">
      <c r="X252" s="38"/>
      <c r="Y252" s="38"/>
    </row>
    <row r="253" spans="24:25" x14ac:dyDescent="0.25">
      <c r="X253" s="38"/>
      <c r="Y253" s="38"/>
    </row>
    <row r="254" spans="24:25" x14ac:dyDescent="0.25">
      <c r="X254" s="38"/>
      <c r="Y254" s="38"/>
    </row>
    <row r="255" spans="24:25" x14ac:dyDescent="0.25">
      <c r="X255" s="38"/>
      <c r="Y255" s="38"/>
    </row>
    <row r="256" spans="24:25" x14ac:dyDescent="0.25">
      <c r="X256" s="38"/>
      <c r="Y256" s="38"/>
    </row>
    <row r="257" spans="24:25" x14ac:dyDescent="0.25">
      <c r="X257" s="38"/>
      <c r="Y257" s="38"/>
    </row>
    <row r="258" spans="24:25" x14ac:dyDescent="0.25">
      <c r="X258" s="38"/>
      <c r="Y258" s="38"/>
    </row>
    <row r="259" spans="24:25" x14ac:dyDescent="0.25">
      <c r="X259" s="38"/>
      <c r="Y259" s="38"/>
    </row>
    <row r="260" spans="24:25" x14ac:dyDescent="0.25">
      <c r="X260" s="38"/>
      <c r="Y260" s="38"/>
    </row>
    <row r="261" spans="24:25" x14ac:dyDescent="0.25">
      <c r="X261" s="38"/>
      <c r="Y261" s="38"/>
    </row>
    <row r="262" spans="24:25" x14ac:dyDescent="0.25">
      <c r="X262" s="38"/>
      <c r="Y262" s="38"/>
    </row>
    <row r="263" spans="24:25" x14ac:dyDescent="0.25">
      <c r="X263" s="38"/>
      <c r="Y263" s="38"/>
    </row>
    <row r="264" spans="24:25" x14ac:dyDescent="0.25">
      <c r="X264" s="38"/>
      <c r="Y264" s="38"/>
    </row>
    <row r="265" spans="24:25" x14ac:dyDescent="0.25">
      <c r="X265" s="38"/>
      <c r="Y265" s="38"/>
    </row>
    <row r="266" spans="24:25" x14ac:dyDescent="0.25">
      <c r="X266" s="38"/>
      <c r="Y266" s="38"/>
    </row>
    <row r="267" spans="24:25" x14ac:dyDescent="0.25">
      <c r="X267" s="38"/>
      <c r="Y267" s="38"/>
    </row>
    <row r="268" spans="24:25" x14ac:dyDescent="0.25">
      <c r="X268" s="38"/>
      <c r="Y268" s="38"/>
    </row>
    <row r="269" spans="24:25" x14ac:dyDescent="0.25">
      <c r="X269" s="38"/>
      <c r="Y269" s="38"/>
    </row>
    <row r="270" spans="24:25" x14ac:dyDescent="0.25">
      <c r="X270" s="38"/>
      <c r="Y270" s="38"/>
    </row>
    <row r="271" spans="24:25" x14ac:dyDescent="0.25">
      <c r="X271" s="38"/>
      <c r="Y271" s="38"/>
    </row>
    <row r="272" spans="24:25" x14ac:dyDescent="0.25">
      <c r="X272" s="38"/>
      <c r="Y272" s="38"/>
    </row>
    <row r="273" spans="24:25" x14ac:dyDescent="0.25">
      <c r="X273" s="38"/>
      <c r="Y273" s="38"/>
    </row>
    <row r="274" spans="24:25" x14ac:dyDescent="0.25">
      <c r="X274" s="38"/>
      <c r="Y274" s="38"/>
    </row>
    <row r="275" spans="24:25" x14ac:dyDescent="0.25">
      <c r="X275" s="38"/>
      <c r="Y275" s="38"/>
    </row>
    <row r="276" spans="24:25" x14ac:dyDescent="0.25">
      <c r="X276" s="38"/>
      <c r="Y276" s="38"/>
    </row>
    <row r="277" spans="24:25" x14ac:dyDescent="0.25">
      <c r="X277" s="38"/>
      <c r="Y277" s="38"/>
    </row>
    <row r="278" spans="24:25" x14ac:dyDescent="0.25">
      <c r="X278" s="38"/>
      <c r="Y278" s="38"/>
    </row>
    <row r="279" spans="24:25" x14ac:dyDescent="0.25">
      <c r="X279" s="38"/>
      <c r="Y279" s="38"/>
    </row>
    <row r="280" spans="24:25" x14ac:dyDescent="0.25">
      <c r="X280" s="38"/>
      <c r="Y280" s="38"/>
    </row>
    <row r="281" spans="24:25" x14ac:dyDescent="0.25">
      <c r="X281" s="38"/>
      <c r="Y281" s="38"/>
    </row>
    <row r="282" spans="24:25" x14ac:dyDescent="0.25">
      <c r="X282" s="38"/>
      <c r="Y282" s="38"/>
    </row>
    <row r="283" spans="24:25" x14ac:dyDescent="0.25">
      <c r="X283" s="38"/>
      <c r="Y283" s="38"/>
    </row>
    <row r="284" spans="24:25" x14ac:dyDescent="0.25">
      <c r="X284" s="38"/>
      <c r="Y284" s="38"/>
    </row>
    <row r="285" spans="24:25" x14ac:dyDescent="0.25">
      <c r="X285" s="38"/>
      <c r="Y285" s="38"/>
    </row>
    <row r="286" spans="24:25" x14ac:dyDescent="0.25">
      <c r="X286" s="38"/>
      <c r="Y286" s="38"/>
    </row>
    <row r="287" spans="24:25" x14ac:dyDescent="0.25">
      <c r="X287" s="38"/>
      <c r="Y287" s="38"/>
    </row>
    <row r="288" spans="24:25" x14ac:dyDescent="0.25">
      <c r="X288" s="38"/>
      <c r="Y288" s="38"/>
    </row>
    <row r="289" spans="24:25" x14ac:dyDescent="0.25">
      <c r="X289" s="38"/>
      <c r="Y289" s="38"/>
    </row>
    <row r="290" spans="24:25" x14ac:dyDescent="0.25">
      <c r="X290" s="38"/>
      <c r="Y290" s="38"/>
    </row>
    <row r="291" spans="24:25" x14ac:dyDescent="0.25">
      <c r="X291" s="38"/>
      <c r="Y291" s="38"/>
    </row>
    <row r="292" spans="24:25" x14ac:dyDescent="0.25">
      <c r="X292" s="38"/>
      <c r="Y292" s="38"/>
    </row>
    <row r="293" spans="24:25" x14ac:dyDescent="0.25">
      <c r="X293" s="38"/>
      <c r="Y293" s="38"/>
    </row>
    <row r="294" spans="24:25" x14ac:dyDescent="0.25">
      <c r="X294" s="38"/>
      <c r="Y294" s="38"/>
    </row>
  </sheetData>
  <mergeCells count="69">
    <mergeCell ref="M13:O13"/>
    <mergeCell ref="U13:V13"/>
    <mergeCell ref="W13:X13"/>
    <mergeCell ref="B1:D1"/>
    <mergeCell ref="Y2:AA2"/>
    <mergeCell ref="B3:D3"/>
    <mergeCell ref="E3:G3"/>
    <mergeCell ref="H3:J3"/>
    <mergeCell ref="M3:O3"/>
    <mergeCell ref="M4:O4"/>
    <mergeCell ref="V4:W4"/>
    <mergeCell ref="X7:Y7"/>
    <mergeCell ref="V10:W10"/>
    <mergeCell ref="M12:O12"/>
    <mergeCell ref="AB25:AC25"/>
    <mergeCell ref="Z13:AA13"/>
    <mergeCell ref="U14:V14"/>
    <mergeCell ref="W14:X14"/>
    <mergeCell ref="Z14:AA14"/>
    <mergeCell ref="W15:X15"/>
    <mergeCell ref="V16:W16"/>
    <mergeCell ref="X19:Y19"/>
    <mergeCell ref="M21:O21"/>
    <mergeCell ref="M22:O22"/>
    <mergeCell ref="V22:W22"/>
    <mergeCell ref="Y25:Z25"/>
    <mergeCell ref="Y26:Z26"/>
    <mergeCell ref="AB26:AC26"/>
    <mergeCell ref="V28:W28"/>
    <mergeCell ref="M30:O30"/>
    <mergeCell ref="M31:O31"/>
    <mergeCell ref="X31:Y31"/>
    <mergeCell ref="V34:W34"/>
    <mergeCell ref="U37:V37"/>
    <mergeCell ref="W37:X37"/>
    <mergeCell ref="Z37:AA37"/>
    <mergeCell ref="U38:V38"/>
    <mergeCell ref="W38:X38"/>
    <mergeCell ref="Z38:AA38"/>
    <mergeCell ref="V65:W65"/>
    <mergeCell ref="V40:W40"/>
    <mergeCell ref="X43:Y43"/>
    <mergeCell ref="V46:W46"/>
    <mergeCell ref="Y51:AA51"/>
    <mergeCell ref="V53:W53"/>
    <mergeCell ref="X56:Y56"/>
    <mergeCell ref="V59:W59"/>
    <mergeCell ref="W62:X62"/>
    <mergeCell ref="Z62:AA62"/>
    <mergeCell ref="W63:X63"/>
    <mergeCell ref="Z63:AA63"/>
    <mergeCell ref="X68:Y68"/>
    <mergeCell ref="V71:W71"/>
    <mergeCell ref="Y74:Z74"/>
    <mergeCell ref="AB74:AC74"/>
    <mergeCell ref="Y75:Z75"/>
    <mergeCell ref="AB75:AC75"/>
    <mergeCell ref="Z87:AA87"/>
    <mergeCell ref="V89:W89"/>
    <mergeCell ref="X92:Y92"/>
    <mergeCell ref="V95:W95"/>
    <mergeCell ref="V77:W77"/>
    <mergeCell ref="X80:Y80"/>
    <mergeCell ref="V83:W83"/>
    <mergeCell ref="U86:V86"/>
    <mergeCell ref="W86:X86"/>
    <mergeCell ref="U87:V87"/>
    <mergeCell ref="W87:X87"/>
    <mergeCell ref="Z86:AA86"/>
  </mergeCells>
  <conditionalFormatting sqref="V4 V10 V16 V22">
    <cfRule type="expression" dxfId="59" priority="23" stopIfTrue="1">
      <formula>OR(AND(V4&lt;&gt;"Bye",V5="Bye"),W4=$G$5)</formula>
    </cfRule>
    <cfRule type="expression" dxfId="58" priority="24" stopIfTrue="1">
      <formula>W5=$G$5</formula>
    </cfRule>
  </conditionalFormatting>
  <conditionalFormatting sqref="V5 V11 V17">
    <cfRule type="expression" dxfId="57" priority="21" stopIfTrue="1">
      <formula>OR(AND(V5&lt;&gt;"Bye",V4="Bye"),W5=$G$5)</formula>
    </cfRule>
    <cfRule type="expression" dxfId="56" priority="22" stopIfTrue="1">
      <formula>W4=$G$5</formula>
    </cfRule>
  </conditionalFormatting>
  <conditionalFormatting sqref="V28 V34 V40 V46">
    <cfRule type="expression" dxfId="55" priority="19" stopIfTrue="1">
      <formula>OR(AND(V28&lt;&gt;"Bye",V29="Bye"),W28=$G$5)</formula>
    </cfRule>
    <cfRule type="expression" dxfId="54" priority="20" stopIfTrue="1">
      <formula>W29=$G$5</formula>
    </cfRule>
  </conditionalFormatting>
  <conditionalFormatting sqref="V29 V35 V41">
    <cfRule type="expression" dxfId="53" priority="17" stopIfTrue="1">
      <formula>OR(AND(V29&lt;&gt;"Bye",V28="Bye"),W29=$G$5)</formula>
    </cfRule>
    <cfRule type="expression" dxfId="52" priority="18" stopIfTrue="1">
      <formula>W28=$G$5</formula>
    </cfRule>
  </conditionalFormatting>
  <conditionalFormatting sqref="V4 V10 V16 V22">
    <cfRule type="expression" dxfId="51" priority="15" stopIfTrue="1">
      <formula>OR(AND(V4&lt;&gt;"Bye",V5="Bye"),W4=$G$5)</formula>
    </cfRule>
    <cfRule type="expression" dxfId="50" priority="16" stopIfTrue="1">
      <formula>W5=$G$5</formula>
    </cfRule>
  </conditionalFormatting>
  <conditionalFormatting sqref="V5 V11 V17">
    <cfRule type="expression" dxfId="49" priority="13" stopIfTrue="1">
      <formula>OR(AND(V5&lt;&gt;"Bye",V4="Bye"),W5=$G$5)</formula>
    </cfRule>
    <cfRule type="expression" dxfId="48" priority="14" stopIfTrue="1">
      <formula>W4=$G$5</formula>
    </cfRule>
  </conditionalFormatting>
  <conditionalFormatting sqref="V28 V34 V40 V46">
    <cfRule type="expression" dxfId="47" priority="11" stopIfTrue="1">
      <formula>OR(AND(V28&lt;&gt;"Bye",V29="Bye"),W28=$G$5)</formula>
    </cfRule>
    <cfRule type="expression" dxfId="46" priority="12" stopIfTrue="1">
      <formula>W29=$G$5</formula>
    </cfRule>
  </conditionalFormatting>
  <conditionalFormatting sqref="V29 V35 V41">
    <cfRule type="expression" dxfId="45" priority="9" stopIfTrue="1">
      <formula>OR(AND(V29&lt;&gt;"Bye",V28="Bye"),W29=$G$5)</formula>
    </cfRule>
    <cfRule type="expression" dxfId="44" priority="10" stopIfTrue="1">
      <formula>W28=$G$5</formula>
    </cfRule>
  </conditionalFormatting>
  <conditionalFormatting sqref="V53 V59 V65 V71">
    <cfRule type="expression" dxfId="43" priority="7" stopIfTrue="1">
      <formula>OR(AND(V53&lt;&gt;"Bye",V54="Bye"),W53=$G$5)</formula>
    </cfRule>
    <cfRule type="expression" dxfId="42" priority="8" stopIfTrue="1">
      <formula>W54=$G$5</formula>
    </cfRule>
  </conditionalFormatting>
  <conditionalFormatting sqref="V54 V60 V66">
    <cfRule type="expression" dxfId="41" priority="5" stopIfTrue="1">
      <formula>OR(AND(V54&lt;&gt;"Bye",V53="Bye"),W54=$G$5)</formula>
    </cfRule>
    <cfRule type="expression" dxfId="40" priority="6" stopIfTrue="1">
      <formula>W53=$G$5</formula>
    </cfRule>
  </conditionalFormatting>
  <conditionalFormatting sqref="V77 V83 V89 V95">
    <cfRule type="expression" dxfId="39" priority="3" stopIfTrue="1">
      <formula>OR(AND(V77&lt;&gt;"Bye",V78="Bye"),W77=$G$5)</formula>
    </cfRule>
    <cfRule type="expression" dxfId="38" priority="4" stopIfTrue="1">
      <formula>W78=$G$5</formula>
    </cfRule>
  </conditionalFormatting>
  <conditionalFormatting sqref="V78 V84 V90">
    <cfRule type="expression" dxfId="37" priority="1" stopIfTrue="1">
      <formula>OR(AND(V78&lt;&gt;"Bye",V77="Bye"),W78=$G$5)</formula>
    </cfRule>
    <cfRule type="expression" dxfId="36" priority="2" stopIfTrue="1">
      <formula>W77=$G$5</formula>
    </cfRule>
  </conditionalFormatting>
  <pageMargins left="0.70866141732283472" right="0.70866141732283472" top="0.78740157480314965" bottom="0.78740157480314965" header="0.31496062992125984" footer="0.31496062992125984"/>
  <pageSetup paperSize="9"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2"/>
  <sheetViews>
    <sheetView tabSelected="1" topLeftCell="B54" workbookViewId="0">
      <selection activeCell="AG157" sqref="AG157"/>
    </sheetView>
  </sheetViews>
  <sheetFormatPr defaultRowHeight="15" x14ac:dyDescent="0.25"/>
  <cols>
    <col min="1" max="1" width="0" style="39" hidden="1" customWidth="1"/>
    <col min="2" max="2" width="20.85546875" customWidth="1"/>
    <col min="3" max="3" width="1.7109375" customWidth="1"/>
    <col min="4" max="4" width="20.5703125" customWidth="1"/>
    <col min="5" max="5" width="5.5703125" customWidth="1"/>
    <col min="6" max="6" width="1.7109375" customWidth="1"/>
    <col min="7" max="7" width="5.5703125" customWidth="1"/>
    <col min="8" max="8" width="5.42578125" customWidth="1"/>
    <col min="9" max="9" width="1.7109375" customWidth="1"/>
    <col min="10" max="10" width="5.7109375" customWidth="1"/>
    <col min="12" max="12" width="20.7109375" customWidth="1"/>
    <col min="13" max="13" width="5.7109375" customWidth="1"/>
    <col min="14" max="14" width="1.7109375" customWidth="1"/>
    <col min="15" max="15" width="5.7109375" customWidth="1"/>
    <col min="16" max="16" width="3.7109375" customWidth="1"/>
    <col min="17" max="17" width="6.7109375" customWidth="1"/>
    <col min="18" max="18" width="6.42578125" hidden="1" customWidth="1"/>
    <col min="21" max="31" width="9.140625" style="38"/>
  </cols>
  <sheetData>
    <row r="1" spans="1:27" ht="21" x14ac:dyDescent="0.35">
      <c r="A1" s="68"/>
      <c r="B1" s="137" t="s">
        <v>178</v>
      </c>
      <c r="C1" s="137"/>
      <c r="D1" s="13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U1" s="41"/>
    </row>
    <row r="2" spans="1:27" x14ac:dyDescent="0.25">
      <c r="C2" s="39"/>
      <c r="E2" s="86"/>
      <c r="F2" s="86"/>
      <c r="G2" s="86"/>
      <c r="H2" s="86"/>
      <c r="I2" s="86"/>
      <c r="J2" s="86"/>
      <c r="K2" s="87"/>
      <c r="L2" s="88"/>
      <c r="M2" s="86"/>
      <c r="N2" s="86"/>
      <c r="O2" s="86"/>
      <c r="P2" s="86"/>
      <c r="Q2" s="86"/>
      <c r="R2" s="86"/>
      <c r="S2" s="86"/>
      <c r="U2" s="41"/>
    </row>
    <row r="3" spans="1:27" x14ac:dyDescent="0.25">
      <c r="B3" s="135" t="s">
        <v>0</v>
      </c>
      <c r="C3" s="135"/>
      <c r="D3" s="135"/>
      <c r="E3" s="138" t="s">
        <v>1</v>
      </c>
      <c r="F3" s="138"/>
      <c r="G3" s="138"/>
      <c r="H3" s="138" t="s">
        <v>2</v>
      </c>
      <c r="I3" s="138"/>
      <c r="J3" s="138"/>
      <c r="K3" s="87"/>
      <c r="L3" s="65" t="s">
        <v>3</v>
      </c>
      <c r="M3" s="167"/>
      <c r="N3" s="167"/>
      <c r="O3" s="167"/>
      <c r="P3" s="86"/>
      <c r="Q3" s="86"/>
      <c r="R3" s="86"/>
      <c r="S3" s="86"/>
      <c r="U3" s="41"/>
      <c r="Y3" s="135" t="s">
        <v>179</v>
      </c>
      <c r="Z3" s="135"/>
      <c r="AA3" s="135"/>
    </row>
    <row r="4" spans="1:27" x14ac:dyDescent="0.25">
      <c r="A4" s="89" t="s">
        <v>4</v>
      </c>
      <c r="B4" s="15" t="s">
        <v>5</v>
      </c>
      <c r="C4" s="89" t="s">
        <v>6</v>
      </c>
      <c r="D4" s="15" t="s">
        <v>7</v>
      </c>
      <c r="E4" s="56" t="s">
        <v>5</v>
      </c>
      <c r="F4" s="56" t="s">
        <v>8</v>
      </c>
      <c r="G4" s="56" t="s">
        <v>7</v>
      </c>
      <c r="H4" s="56" t="s">
        <v>5</v>
      </c>
      <c r="I4" s="56" t="s">
        <v>8</v>
      </c>
      <c r="J4" s="56" t="s">
        <v>7</v>
      </c>
      <c r="K4" s="87"/>
      <c r="L4" s="56" t="s">
        <v>9</v>
      </c>
      <c r="M4" s="168" t="s">
        <v>10</v>
      </c>
      <c r="N4" s="168"/>
      <c r="O4" s="168"/>
      <c r="P4" s="91" t="s">
        <v>11</v>
      </c>
      <c r="Q4" s="56" t="s">
        <v>12</v>
      </c>
      <c r="R4" s="56" t="s">
        <v>13</v>
      </c>
      <c r="S4" s="56" t="s">
        <v>4</v>
      </c>
      <c r="U4" s="43" t="s">
        <v>17</v>
      </c>
      <c r="V4" s="140" t="str">
        <f>L5</f>
        <v>Fürst Daniel</v>
      </c>
      <c r="W4" s="140"/>
      <c r="X4" s="23"/>
      <c r="Y4" s="23"/>
      <c r="Z4" s="20"/>
      <c r="AA4" s="20"/>
    </row>
    <row r="5" spans="1:27" x14ac:dyDescent="0.25">
      <c r="A5" s="39">
        <v>11</v>
      </c>
      <c r="B5" s="15" t="str">
        <f>L5</f>
        <v>Fürst Daniel</v>
      </c>
      <c r="C5" s="89" t="s">
        <v>6</v>
      </c>
      <c r="D5" s="15" t="str">
        <f>L8</f>
        <v>Jílek Štěpán</v>
      </c>
      <c r="E5" s="56">
        <v>2</v>
      </c>
      <c r="F5" s="56" t="s">
        <v>8</v>
      </c>
      <c r="G5" s="56">
        <v>0</v>
      </c>
      <c r="H5" s="56">
        <v>22</v>
      </c>
      <c r="I5" s="56" t="s">
        <v>8</v>
      </c>
      <c r="J5" s="56">
        <v>2</v>
      </c>
      <c r="K5" s="87"/>
      <c r="L5" s="37" t="s">
        <v>181</v>
      </c>
      <c r="M5" s="56">
        <f>SUM(H5,H8,J10)</f>
        <v>66</v>
      </c>
      <c r="N5" s="86" t="s">
        <v>8</v>
      </c>
      <c r="O5" s="56">
        <f>SUM(J5,J8,H10)</f>
        <v>20</v>
      </c>
      <c r="P5" s="56">
        <f>M5-O5</f>
        <v>46</v>
      </c>
      <c r="Q5" s="56">
        <f>SUM(E5,E8,G10)</f>
        <v>6</v>
      </c>
      <c r="R5" s="56">
        <f>Q5+(P5/100)</f>
        <v>6.46</v>
      </c>
      <c r="S5" s="56">
        <f>RANK(R5,$R$5:$R$8,0)</f>
        <v>1</v>
      </c>
      <c r="U5" s="41"/>
      <c r="V5" s="23"/>
      <c r="W5" s="22"/>
      <c r="X5" s="23"/>
      <c r="Y5" s="23"/>
      <c r="Z5" s="20"/>
      <c r="AA5" s="20"/>
    </row>
    <row r="6" spans="1:27" x14ac:dyDescent="0.25">
      <c r="A6" s="39">
        <v>12</v>
      </c>
      <c r="B6" s="15" t="str">
        <f>L6</f>
        <v>Kozák Jan</v>
      </c>
      <c r="C6" s="89" t="s">
        <v>6</v>
      </c>
      <c r="D6" s="15" t="str">
        <f>L7</f>
        <v>Karban Jaroslav</v>
      </c>
      <c r="E6" s="56">
        <v>0</v>
      </c>
      <c r="F6" s="56" t="s">
        <v>8</v>
      </c>
      <c r="G6" s="56">
        <v>2</v>
      </c>
      <c r="H6" s="56">
        <v>17</v>
      </c>
      <c r="I6" s="56" t="s">
        <v>8</v>
      </c>
      <c r="J6" s="56">
        <v>22</v>
      </c>
      <c r="K6" s="87"/>
      <c r="L6" s="37" t="s">
        <v>154</v>
      </c>
      <c r="M6" s="56">
        <f>SUM(H6,J8,H9)</f>
        <v>43</v>
      </c>
      <c r="N6" s="56" t="s">
        <v>8</v>
      </c>
      <c r="O6" s="56">
        <f>SUM(J6,H8,J9)</f>
        <v>57</v>
      </c>
      <c r="P6" s="56">
        <f t="shared" ref="P6:P8" si="0">M6-O6</f>
        <v>-14</v>
      </c>
      <c r="Q6" s="56">
        <f>SUM(E6,G8,E9)</f>
        <v>2</v>
      </c>
      <c r="R6" s="56">
        <f t="shared" ref="R6:R8" si="1">Q6+(P6/100)</f>
        <v>1.8599999999999999</v>
      </c>
      <c r="S6" s="56">
        <f t="shared" ref="S6:S8" si="2">RANK(R6,$R$5:$R$8,0)</f>
        <v>3</v>
      </c>
      <c r="U6" s="41"/>
      <c r="V6" s="23"/>
      <c r="W6" s="24"/>
      <c r="X6" s="23"/>
      <c r="Y6" s="23"/>
      <c r="Z6" s="20"/>
      <c r="AA6" s="20"/>
    </row>
    <row r="7" spans="1:27" x14ac:dyDescent="0.25">
      <c r="A7" s="39">
        <v>93</v>
      </c>
      <c r="B7" s="15" t="str">
        <f>L8</f>
        <v>Jílek Štěpán</v>
      </c>
      <c r="C7" s="89" t="s">
        <v>6</v>
      </c>
      <c r="D7" s="15" t="str">
        <f>L7</f>
        <v>Karban Jaroslav</v>
      </c>
      <c r="E7" s="56">
        <v>0</v>
      </c>
      <c r="F7" s="56" t="s">
        <v>8</v>
      </c>
      <c r="G7" s="56">
        <v>2</v>
      </c>
      <c r="H7" s="56">
        <v>4</v>
      </c>
      <c r="I7" s="56" t="s">
        <v>8</v>
      </c>
      <c r="J7" s="56">
        <v>22</v>
      </c>
      <c r="K7" s="87"/>
      <c r="L7" s="37" t="s">
        <v>148</v>
      </c>
      <c r="M7" s="56">
        <f>SUM(J6,J7,H10)</f>
        <v>58</v>
      </c>
      <c r="N7" s="56" t="s">
        <v>8</v>
      </c>
      <c r="O7" s="56">
        <f>SUM(H6,H7,J10)</f>
        <v>43</v>
      </c>
      <c r="P7" s="56">
        <f t="shared" si="0"/>
        <v>15</v>
      </c>
      <c r="Q7" s="56">
        <f>SUM(G6,G7,E10)</f>
        <v>4</v>
      </c>
      <c r="R7" s="56">
        <f t="shared" si="1"/>
        <v>4.1500000000000004</v>
      </c>
      <c r="S7" s="56">
        <f t="shared" si="2"/>
        <v>2</v>
      </c>
      <c r="U7" s="41"/>
      <c r="V7" s="23"/>
      <c r="W7" s="41"/>
      <c r="X7" s="162" t="str">
        <f>V4</f>
        <v>Fürst Daniel</v>
      </c>
      <c r="Y7" s="114"/>
      <c r="Z7" s="20"/>
      <c r="AA7" s="20"/>
    </row>
    <row r="8" spans="1:27" x14ac:dyDescent="0.25">
      <c r="A8" s="39">
        <v>94</v>
      </c>
      <c r="B8" s="15" t="str">
        <f>L5</f>
        <v>Fürst Daniel</v>
      </c>
      <c r="C8" s="89" t="s">
        <v>6</v>
      </c>
      <c r="D8" s="15" t="str">
        <f>L6</f>
        <v>Kozák Jan</v>
      </c>
      <c r="E8" s="56">
        <v>2</v>
      </c>
      <c r="F8" s="56" t="s">
        <v>8</v>
      </c>
      <c r="G8" s="56">
        <v>0</v>
      </c>
      <c r="H8" s="56">
        <v>22</v>
      </c>
      <c r="I8" s="56" t="s">
        <v>8</v>
      </c>
      <c r="J8" s="56">
        <v>4</v>
      </c>
      <c r="K8" s="87"/>
      <c r="L8" s="15" t="s">
        <v>198</v>
      </c>
      <c r="M8" s="56">
        <f>SUM(J5,H7,J9)</f>
        <v>19</v>
      </c>
      <c r="N8" s="56" t="s">
        <v>8</v>
      </c>
      <c r="O8" s="56">
        <f>SUM(H5,J7,H9)</f>
        <v>66</v>
      </c>
      <c r="P8" s="56">
        <f t="shared" si="0"/>
        <v>-47</v>
      </c>
      <c r="Q8" s="56">
        <f>SUM(G5,E7,G9)</f>
        <v>0</v>
      </c>
      <c r="R8" s="56">
        <f t="shared" si="1"/>
        <v>-0.47</v>
      </c>
      <c r="S8" s="56">
        <f t="shared" si="2"/>
        <v>4</v>
      </c>
      <c r="U8" s="41"/>
      <c r="V8" s="23"/>
      <c r="W8" s="24"/>
      <c r="X8" s="21"/>
      <c r="Y8" s="22"/>
      <c r="Z8" s="20"/>
      <c r="AA8" s="20"/>
    </row>
    <row r="9" spans="1:27" x14ac:dyDescent="0.25">
      <c r="A9" s="39">
        <v>168</v>
      </c>
      <c r="B9" s="15" t="str">
        <f>L6</f>
        <v>Kozák Jan</v>
      </c>
      <c r="C9" s="89" t="s">
        <v>6</v>
      </c>
      <c r="D9" s="15" t="str">
        <f>L8</f>
        <v>Jílek Štěpán</v>
      </c>
      <c r="E9" s="56">
        <v>2</v>
      </c>
      <c r="F9" s="56" t="s">
        <v>8</v>
      </c>
      <c r="G9" s="56">
        <v>0</v>
      </c>
      <c r="H9" s="56">
        <v>22</v>
      </c>
      <c r="I9" s="56" t="s">
        <v>8</v>
      </c>
      <c r="J9" s="56">
        <v>13</v>
      </c>
      <c r="K9" s="87"/>
      <c r="L9" s="88"/>
      <c r="M9" s="80">
        <f>SUM(M5:M8)</f>
        <v>186</v>
      </c>
      <c r="N9" s="81">
        <f>M9-O9</f>
        <v>0</v>
      </c>
      <c r="O9" s="80">
        <f>SUM(O5:O8)</f>
        <v>186</v>
      </c>
      <c r="P9" s="86"/>
      <c r="Q9" s="86"/>
      <c r="R9" s="86"/>
      <c r="S9" s="86"/>
      <c r="U9" s="41"/>
      <c r="V9" s="23"/>
      <c r="W9" s="24"/>
      <c r="X9" s="23"/>
      <c r="Y9" s="24"/>
      <c r="Z9" s="20"/>
      <c r="AA9" s="20"/>
    </row>
    <row r="10" spans="1:27" x14ac:dyDescent="0.25">
      <c r="A10" s="39">
        <v>169</v>
      </c>
      <c r="B10" s="15" t="str">
        <f>L7</f>
        <v>Karban Jaroslav</v>
      </c>
      <c r="C10" s="89" t="s">
        <v>6</v>
      </c>
      <c r="D10" s="15" t="str">
        <f>L5</f>
        <v>Fürst Daniel</v>
      </c>
      <c r="E10" s="56">
        <v>0</v>
      </c>
      <c r="F10" s="56" t="s">
        <v>8</v>
      </c>
      <c r="G10" s="56">
        <v>2</v>
      </c>
      <c r="H10" s="56">
        <v>14</v>
      </c>
      <c r="I10" s="56" t="s">
        <v>8</v>
      </c>
      <c r="J10" s="56">
        <v>22</v>
      </c>
      <c r="K10" s="87"/>
      <c r="L10" s="88"/>
      <c r="M10" s="86"/>
      <c r="N10" s="86"/>
      <c r="O10" s="86"/>
      <c r="P10" s="86"/>
      <c r="Q10" s="86"/>
      <c r="R10" s="86"/>
      <c r="S10" s="86"/>
      <c r="U10" s="41" t="s">
        <v>60</v>
      </c>
      <c r="V10" s="140" t="str">
        <f>L15</f>
        <v>Valjent Patrik</v>
      </c>
      <c r="W10" s="143"/>
      <c r="X10" s="23"/>
      <c r="Y10" s="24"/>
      <c r="Z10" s="20"/>
      <c r="AA10" s="20"/>
    </row>
    <row r="11" spans="1:27" x14ac:dyDescent="0.25">
      <c r="B11" s="15"/>
      <c r="C11" s="89"/>
      <c r="D11" s="15"/>
      <c r="E11" s="56"/>
      <c r="F11" s="56"/>
      <c r="G11" s="56"/>
      <c r="H11" s="56"/>
      <c r="I11" s="56"/>
      <c r="J11" s="56"/>
      <c r="K11" s="87"/>
      <c r="L11" s="88"/>
      <c r="M11" s="86"/>
      <c r="N11" s="86"/>
      <c r="O11" s="86"/>
      <c r="P11" s="86"/>
      <c r="Q11" s="86"/>
      <c r="R11" s="86"/>
      <c r="S11" s="86"/>
      <c r="U11" s="41"/>
      <c r="V11" s="23"/>
      <c r="W11" s="45"/>
      <c r="X11" s="28"/>
      <c r="Y11" s="24"/>
      <c r="Z11" s="20"/>
      <c r="AA11" s="20"/>
    </row>
    <row r="12" spans="1:27" x14ac:dyDescent="0.25">
      <c r="B12" s="15"/>
      <c r="C12" s="89"/>
      <c r="D12" s="15"/>
      <c r="E12" s="56"/>
      <c r="F12" s="56"/>
      <c r="G12" s="56"/>
      <c r="H12" s="56"/>
      <c r="I12" s="56"/>
      <c r="J12" s="56"/>
      <c r="K12" s="87"/>
      <c r="L12" s="65" t="s">
        <v>47</v>
      </c>
      <c r="M12" s="167"/>
      <c r="N12" s="167"/>
      <c r="O12" s="167"/>
      <c r="P12" s="86"/>
      <c r="Q12" s="86"/>
      <c r="R12" s="86"/>
      <c r="S12" s="86"/>
      <c r="U12" s="41"/>
      <c r="V12" s="23"/>
      <c r="W12" s="28"/>
      <c r="X12" s="28"/>
      <c r="Y12" s="24"/>
      <c r="Z12" s="20"/>
      <c r="AA12" s="20"/>
    </row>
    <row r="13" spans="1:27" x14ac:dyDescent="0.25">
      <c r="B13" s="15"/>
      <c r="C13" s="89"/>
      <c r="D13" s="15"/>
      <c r="E13" s="56"/>
      <c r="F13" s="56"/>
      <c r="G13" s="56"/>
      <c r="H13" s="56"/>
      <c r="I13" s="56"/>
      <c r="J13" s="56"/>
      <c r="K13" s="87"/>
      <c r="L13" s="56" t="s">
        <v>9</v>
      </c>
      <c r="M13" s="168" t="s">
        <v>10</v>
      </c>
      <c r="N13" s="168"/>
      <c r="O13" s="168"/>
      <c r="P13" s="91" t="s">
        <v>11</v>
      </c>
      <c r="Q13" s="56" t="s">
        <v>12</v>
      </c>
      <c r="R13" s="56" t="s">
        <v>13</v>
      </c>
      <c r="S13" s="56" t="s">
        <v>4</v>
      </c>
      <c r="U13" s="159" t="str">
        <f>V16</f>
        <v>Kováč Dominik</v>
      </c>
      <c r="V13" s="159"/>
      <c r="W13" s="131"/>
      <c r="X13" s="131"/>
      <c r="Y13" s="28"/>
      <c r="Z13" s="164" t="str">
        <f>X7</f>
        <v>Fürst Daniel</v>
      </c>
      <c r="AA13" s="112"/>
    </row>
    <row r="14" spans="1:27" x14ac:dyDescent="0.25">
      <c r="A14" s="39">
        <v>13</v>
      </c>
      <c r="B14" s="15" t="str">
        <f>L14</f>
        <v>Kalkuš Matyáš</v>
      </c>
      <c r="C14" s="89" t="s">
        <v>6</v>
      </c>
      <c r="D14" s="15" t="str">
        <f>L17</f>
        <v>Tuháček Marek</v>
      </c>
      <c r="E14" s="56">
        <v>2</v>
      </c>
      <c r="F14" s="56" t="s">
        <v>8</v>
      </c>
      <c r="G14" s="56">
        <v>0</v>
      </c>
      <c r="H14" s="56">
        <v>22</v>
      </c>
      <c r="I14" s="56" t="s">
        <v>8</v>
      </c>
      <c r="J14" s="56">
        <v>13</v>
      </c>
      <c r="K14" s="87"/>
      <c r="L14" s="37" t="s">
        <v>182</v>
      </c>
      <c r="M14" s="56">
        <f>SUM(H14,H17,J19)</f>
        <v>66</v>
      </c>
      <c r="N14" s="86" t="s">
        <v>8</v>
      </c>
      <c r="O14" s="56">
        <f>SUM(J14,J17,H19)</f>
        <v>35</v>
      </c>
      <c r="P14" s="56">
        <f>M14-O14</f>
        <v>31</v>
      </c>
      <c r="Q14" s="56">
        <f>SUM(E14,E17,G19)</f>
        <v>6</v>
      </c>
      <c r="R14" s="56">
        <f>Q14+(P14/100)</f>
        <v>6.31</v>
      </c>
      <c r="S14" s="56">
        <f>RANK(R14,$R$14:$R$17,0)</f>
        <v>1</v>
      </c>
      <c r="U14" s="132" t="s">
        <v>150</v>
      </c>
      <c r="V14" s="132"/>
      <c r="W14" s="117"/>
      <c r="X14" s="117"/>
      <c r="Y14" s="24"/>
      <c r="Z14" s="118"/>
      <c r="AA14" s="152"/>
    </row>
    <row r="15" spans="1:27" x14ac:dyDescent="0.25">
      <c r="A15" s="39">
        <v>14</v>
      </c>
      <c r="B15" s="15" t="str">
        <f>L15</f>
        <v>Valjent Patrik</v>
      </c>
      <c r="C15" s="89" t="s">
        <v>6</v>
      </c>
      <c r="D15" s="15" t="str">
        <f>L16</f>
        <v>Bufka Filip</v>
      </c>
      <c r="E15" s="56">
        <v>2</v>
      </c>
      <c r="F15" s="56" t="s">
        <v>8</v>
      </c>
      <c r="G15" s="56">
        <v>0</v>
      </c>
      <c r="H15" s="56">
        <v>22</v>
      </c>
      <c r="I15" s="56" t="s">
        <v>8</v>
      </c>
      <c r="J15" s="56">
        <v>14</v>
      </c>
      <c r="K15" s="87"/>
      <c r="L15" s="37" t="s">
        <v>193</v>
      </c>
      <c r="M15" s="56">
        <f>SUM(H15,J17,H18)</f>
        <v>52</v>
      </c>
      <c r="N15" s="56" t="s">
        <v>8</v>
      </c>
      <c r="O15" s="56">
        <f>SUM(J15,H17,J18)</f>
        <v>57</v>
      </c>
      <c r="P15" s="56">
        <f t="shared" ref="P15:P17" si="3">M15-O15</f>
        <v>-5</v>
      </c>
      <c r="Q15" s="56">
        <f>SUM(E15,G17,E18)</f>
        <v>3</v>
      </c>
      <c r="R15" s="56">
        <f t="shared" ref="R15:R17" si="4">Q15+(P15/100)</f>
        <v>2.95</v>
      </c>
      <c r="S15" s="56">
        <f t="shared" ref="S15:S17" si="5">RANK(R15,$R$14:$R$17,0)</f>
        <v>2</v>
      </c>
      <c r="U15" s="41"/>
      <c r="V15" s="23"/>
      <c r="W15" s="23"/>
      <c r="X15" s="23"/>
      <c r="Y15" s="24"/>
      <c r="Z15" s="32"/>
      <c r="AA15" s="84"/>
    </row>
    <row r="16" spans="1:27" x14ac:dyDescent="0.25">
      <c r="A16" s="39">
        <v>95</v>
      </c>
      <c r="B16" s="15" t="str">
        <f>L17</f>
        <v>Tuháček Marek</v>
      </c>
      <c r="C16" s="89" t="s">
        <v>6</v>
      </c>
      <c r="D16" s="15" t="str">
        <f>L16</f>
        <v>Bufka Filip</v>
      </c>
      <c r="E16" s="56">
        <v>1</v>
      </c>
      <c r="F16" s="56" t="s">
        <v>8</v>
      </c>
      <c r="G16" s="56">
        <v>1</v>
      </c>
      <c r="H16" s="56">
        <v>21</v>
      </c>
      <c r="I16" s="56" t="s">
        <v>8</v>
      </c>
      <c r="J16" s="56">
        <v>19</v>
      </c>
      <c r="K16" s="87"/>
      <c r="L16" s="37" t="s">
        <v>151</v>
      </c>
      <c r="M16" s="56">
        <f>SUM(J15,J16,H19)</f>
        <v>40</v>
      </c>
      <c r="N16" s="56" t="s">
        <v>8</v>
      </c>
      <c r="O16" s="56">
        <f>SUM(H15,H16,J19)</f>
        <v>65</v>
      </c>
      <c r="P16" s="56">
        <f t="shared" si="3"/>
        <v>-25</v>
      </c>
      <c r="Q16" s="56">
        <f>SUM(G15,G16,E19)</f>
        <v>1</v>
      </c>
      <c r="R16" s="56">
        <f t="shared" si="4"/>
        <v>0.75</v>
      </c>
      <c r="S16" s="56">
        <f t="shared" si="5"/>
        <v>4</v>
      </c>
      <c r="U16" s="41" t="s">
        <v>152</v>
      </c>
      <c r="V16" s="140" t="str">
        <f>L63</f>
        <v>Kováč Dominik</v>
      </c>
      <c r="W16" s="140"/>
      <c r="X16" s="23"/>
      <c r="Y16" s="24"/>
      <c r="Z16" s="32"/>
      <c r="AA16" s="84"/>
    </row>
    <row r="17" spans="1:29" x14ac:dyDescent="0.25">
      <c r="A17" s="39">
        <v>96</v>
      </c>
      <c r="B17" s="15" t="str">
        <f>L14</f>
        <v>Kalkuš Matyáš</v>
      </c>
      <c r="C17" s="89" t="s">
        <v>6</v>
      </c>
      <c r="D17" s="15" t="str">
        <f>L15</f>
        <v>Valjent Patrik</v>
      </c>
      <c r="E17" s="56">
        <v>2</v>
      </c>
      <c r="F17" s="56" t="s">
        <v>8</v>
      </c>
      <c r="G17" s="56">
        <v>0</v>
      </c>
      <c r="H17" s="56">
        <v>22</v>
      </c>
      <c r="I17" s="56" t="s">
        <v>8</v>
      </c>
      <c r="J17" s="56">
        <v>15</v>
      </c>
      <c r="K17" s="87"/>
      <c r="L17" s="37" t="s">
        <v>163</v>
      </c>
      <c r="M17" s="56">
        <f>SUM(J14,H16,J18)</f>
        <v>55</v>
      </c>
      <c r="N17" s="56" t="s">
        <v>8</v>
      </c>
      <c r="O17" s="56">
        <f>SUM(H14,J16,H18)</f>
        <v>56</v>
      </c>
      <c r="P17" s="56">
        <f t="shared" si="3"/>
        <v>-1</v>
      </c>
      <c r="Q17" s="56">
        <f>SUM(G14,E16,G18)</f>
        <v>2</v>
      </c>
      <c r="R17" s="56">
        <f t="shared" si="4"/>
        <v>1.99</v>
      </c>
      <c r="S17" s="56">
        <f t="shared" si="5"/>
        <v>3</v>
      </c>
      <c r="U17" s="41"/>
      <c r="V17" s="23"/>
      <c r="W17" s="22"/>
      <c r="X17" s="23"/>
      <c r="Y17" s="24"/>
      <c r="Z17" s="32"/>
      <c r="AA17" s="84"/>
    </row>
    <row r="18" spans="1:29" x14ac:dyDescent="0.25">
      <c r="A18" s="39">
        <v>170</v>
      </c>
      <c r="B18" s="15" t="str">
        <f>L15</f>
        <v>Valjent Patrik</v>
      </c>
      <c r="C18" s="89" t="s">
        <v>6</v>
      </c>
      <c r="D18" s="15" t="str">
        <f>L17</f>
        <v>Tuháček Marek</v>
      </c>
      <c r="E18" s="56">
        <v>1</v>
      </c>
      <c r="F18" s="56" t="s">
        <v>8</v>
      </c>
      <c r="G18" s="56">
        <v>1</v>
      </c>
      <c r="H18" s="56">
        <v>15</v>
      </c>
      <c r="I18" s="56" t="s">
        <v>8</v>
      </c>
      <c r="J18" s="56">
        <v>21</v>
      </c>
      <c r="K18" s="87"/>
      <c r="L18" s="88"/>
      <c r="M18" s="80">
        <f>SUM(M14:M17)</f>
        <v>213</v>
      </c>
      <c r="N18" s="81">
        <f>M18-O18</f>
        <v>0</v>
      </c>
      <c r="O18" s="80">
        <f>SUM(O14:O17)</f>
        <v>213</v>
      </c>
      <c r="P18" s="86"/>
      <c r="Q18" s="86"/>
      <c r="R18" s="86"/>
      <c r="S18" s="86"/>
      <c r="U18" s="41"/>
      <c r="V18" s="23"/>
      <c r="W18" s="24"/>
      <c r="X18" s="23"/>
      <c r="Y18" s="24"/>
      <c r="Z18" s="32"/>
      <c r="AA18" s="84"/>
    </row>
    <row r="19" spans="1:29" x14ac:dyDescent="0.25">
      <c r="A19" s="39">
        <v>171</v>
      </c>
      <c r="B19" s="15" t="str">
        <f>L16</f>
        <v>Bufka Filip</v>
      </c>
      <c r="C19" s="89" t="s">
        <v>6</v>
      </c>
      <c r="D19" s="15" t="str">
        <f>L14</f>
        <v>Kalkuš Matyáš</v>
      </c>
      <c r="E19" s="56">
        <v>0</v>
      </c>
      <c r="F19" s="56" t="s">
        <v>8</v>
      </c>
      <c r="G19" s="56">
        <v>2</v>
      </c>
      <c r="H19" s="56">
        <v>7</v>
      </c>
      <c r="I19" s="56" t="s">
        <v>8</v>
      </c>
      <c r="J19" s="56">
        <v>22</v>
      </c>
      <c r="K19" s="87"/>
      <c r="L19" s="88"/>
      <c r="M19" s="86"/>
      <c r="N19" s="86"/>
      <c r="O19" s="86"/>
      <c r="P19" s="86"/>
      <c r="Q19" s="86"/>
      <c r="R19" s="86"/>
      <c r="S19" s="86"/>
      <c r="U19" s="41"/>
      <c r="V19" s="23"/>
      <c r="W19" s="24"/>
      <c r="X19" s="164" t="str">
        <f>V22</f>
        <v>Franta Vojtěch</v>
      </c>
      <c r="Y19" s="113"/>
      <c r="Z19" s="32"/>
      <c r="AA19" s="84"/>
    </row>
    <row r="20" spans="1:29" x14ac:dyDescent="0.25">
      <c r="B20" s="15"/>
      <c r="C20" s="89"/>
      <c r="D20" s="15"/>
      <c r="E20" s="56"/>
      <c r="F20" s="56"/>
      <c r="G20" s="56"/>
      <c r="H20" s="56"/>
      <c r="I20" s="56"/>
      <c r="J20" s="56"/>
      <c r="K20" s="87"/>
      <c r="L20" s="88"/>
      <c r="M20" s="86"/>
      <c r="N20" s="86"/>
      <c r="O20" s="86"/>
      <c r="P20" s="86"/>
      <c r="Q20" s="86"/>
      <c r="R20" s="86"/>
      <c r="S20" s="86"/>
      <c r="U20" s="41"/>
      <c r="V20" s="23"/>
      <c r="W20" s="24"/>
      <c r="X20" s="21"/>
      <c r="Y20" s="45"/>
      <c r="Z20" s="32"/>
      <c r="AA20" s="84"/>
    </row>
    <row r="21" spans="1:29" x14ac:dyDescent="0.25">
      <c r="B21" s="15"/>
      <c r="C21" s="89"/>
      <c r="D21" s="15"/>
      <c r="E21" s="56"/>
      <c r="F21" s="56"/>
      <c r="G21" s="56"/>
      <c r="H21" s="56"/>
      <c r="I21" s="56"/>
      <c r="J21" s="56"/>
      <c r="K21" s="87"/>
      <c r="L21" s="88"/>
      <c r="M21" s="86"/>
      <c r="N21" s="86"/>
      <c r="O21" s="86"/>
      <c r="P21" s="86"/>
      <c r="Q21" s="86"/>
      <c r="R21" s="86"/>
      <c r="S21" s="86"/>
      <c r="U21" s="41"/>
      <c r="V21" s="23"/>
      <c r="W21" s="24"/>
      <c r="X21" s="23"/>
      <c r="Y21" s="28"/>
      <c r="Z21" s="32"/>
      <c r="AA21" s="84"/>
    </row>
    <row r="22" spans="1:29" x14ac:dyDescent="0.25">
      <c r="B22" s="15"/>
      <c r="C22" s="89"/>
      <c r="D22" s="15"/>
      <c r="E22" s="56"/>
      <c r="F22" s="56"/>
      <c r="G22" s="56"/>
      <c r="H22" s="56"/>
      <c r="I22" s="56"/>
      <c r="J22" s="56"/>
      <c r="K22" s="87"/>
      <c r="L22" s="65" t="s">
        <v>54</v>
      </c>
      <c r="M22" s="167"/>
      <c r="N22" s="167"/>
      <c r="O22" s="167"/>
      <c r="P22" s="86"/>
      <c r="Q22" s="86"/>
      <c r="R22" s="86"/>
      <c r="S22" s="86"/>
      <c r="U22" s="41" t="s">
        <v>153</v>
      </c>
      <c r="V22" s="140" t="str">
        <f>L74</f>
        <v>Franta Vojtěch</v>
      </c>
      <c r="W22" s="143"/>
      <c r="X22" s="23"/>
      <c r="Y22" s="23"/>
      <c r="Z22" s="32"/>
      <c r="AA22" s="84"/>
    </row>
    <row r="23" spans="1:29" x14ac:dyDescent="0.25">
      <c r="B23" s="15"/>
      <c r="C23" s="89"/>
      <c r="D23" s="15"/>
      <c r="E23" s="56"/>
      <c r="F23" s="56"/>
      <c r="G23" s="56"/>
      <c r="H23" s="56"/>
      <c r="I23" s="56"/>
      <c r="J23" s="56"/>
      <c r="K23" s="87"/>
      <c r="L23" s="56" t="s">
        <v>9</v>
      </c>
      <c r="M23" s="168" t="s">
        <v>10</v>
      </c>
      <c r="N23" s="168"/>
      <c r="O23" s="168"/>
      <c r="P23" s="91" t="s">
        <v>11</v>
      </c>
      <c r="Q23" s="56" t="s">
        <v>12</v>
      </c>
      <c r="R23" s="56" t="s">
        <v>13</v>
      </c>
      <c r="S23" s="56" t="s">
        <v>4</v>
      </c>
      <c r="U23" s="41"/>
      <c r="Z23" s="40"/>
      <c r="AA23" s="85"/>
    </row>
    <row r="24" spans="1:29" x14ac:dyDescent="0.25">
      <c r="A24" s="39">
        <v>15</v>
      </c>
      <c r="B24" s="15" t="str">
        <f>L24</f>
        <v>Mátl Jan</v>
      </c>
      <c r="C24" s="89" t="s">
        <v>6</v>
      </c>
      <c r="D24" s="15" t="str">
        <f>L27</f>
        <v>Mráček Ondřej</v>
      </c>
      <c r="E24" s="56">
        <v>2</v>
      </c>
      <c r="F24" s="56" t="s">
        <v>8</v>
      </c>
      <c r="G24" s="56">
        <v>0</v>
      </c>
      <c r="H24" s="56">
        <v>22</v>
      </c>
      <c r="I24" s="56" t="s">
        <v>8</v>
      </c>
      <c r="J24" s="56">
        <v>8</v>
      </c>
      <c r="K24" s="87"/>
      <c r="L24" s="37" t="s">
        <v>183</v>
      </c>
      <c r="M24" s="56">
        <f>SUM(H24,H27,J29)</f>
        <v>62</v>
      </c>
      <c r="N24" s="86" t="s">
        <v>8</v>
      </c>
      <c r="O24" s="56">
        <f>SUM(J24,J27,H29)</f>
        <v>50</v>
      </c>
      <c r="P24" s="56">
        <f>M24-O24</f>
        <v>12</v>
      </c>
      <c r="Q24" s="56">
        <f>SUM(E24,E27,G29)</f>
        <v>3</v>
      </c>
      <c r="R24" s="56">
        <f>Q24+(P24/100)</f>
        <v>3.12</v>
      </c>
      <c r="S24" s="56">
        <f>RANK(R24,$R$24:$R$27,0)</f>
        <v>3</v>
      </c>
      <c r="U24" s="41"/>
      <c r="Z24" s="40"/>
      <c r="AA24" s="85"/>
    </row>
    <row r="25" spans="1:29" x14ac:dyDescent="0.25">
      <c r="A25" s="39">
        <v>16</v>
      </c>
      <c r="B25" s="15" t="str">
        <f>L25</f>
        <v>Schrotter Štěpán</v>
      </c>
      <c r="C25" s="89" t="s">
        <v>6</v>
      </c>
      <c r="D25" s="15" t="str">
        <f>L26</f>
        <v>Kovář Milan</v>
      </c>
      <c r="E25" s="56">
        <v>1</v>
      </c>
      <c r="F25" s="56" t="s">
        <v>8</v>
      </c>
      <c r="G25" s="56">
        <v>1</v>
      </c>
      <c r="H25" s="56">
        <v>15</v>
      </c>
      <c r="I25" s="56" t="s">
        <v>8</v>
      </c>
      <c r="J25" s="56">
        <v>13</v>
      </c>
      <c r="K25" s="87"/>
      <c r="L25" s="37" t="s">
        <v>149</v>
      </c>
      <c r="M25" s="56">
        <f>SUM(H25,J27,H28)</f>
        <v>59</v>
      </c>
      <c r="N25" s="56" t="s">
        <v>8</v>
      </c>
      <c r="O25" s="56">
        <f>SUM(J25,H27,J28)</f>
        <v>40</v>
      </c>
      <c r="P25" s="56">
        <f t="shared" ref="P25:P27" si="6">M25-O25</f>
        <v>19</v>
      </c>
      <c r="Q25" s="56">
        <f>SUM(E25,G27,E28)</f>
        <v>5</v>
      </c>
      <c r="R25" s="56">
        <f t="shared" ref="R25:R27" si="7">Q25+(P25/100)</f>
        <v>5.19</v>
      </c>
      <c r="S25" s="56">
        <f t="shared" ref="S25:S27" si="8">RANK(R25,$R$24:$R$27,0)</f>
        <v>1</v>
      </c>
      <c r="U25" s="132"/>
      <c r="V25" s="132"/>
      <c r="Y25" s="159"/>
      <c r="Z25" s="159"/>
      <c r="AA25" s="85"/>
      <c r="AB25" s="160" t="str">
        <f>Z13</f>
        <v>Fürst Daniel</v>
      </c>
      <c r="AC25" s="159"/>
    </row>
    <row r="26" spans="1:29" x14ac:dyDescent="0.25">
      <c r="A26" s="39">
        <v>97</v>
      </c>
      <c r="B26" s="15" t="str">
        <f>L27</f>
        <v>Mráček Ondřej</v>
      </c>
      <c r="C26" s="89" t="s">
        <v>6</v>
      </c>
      <c r="D26" s="15" t="str">
        <f>L26</f>
        <v>Kovář Milan</v>
      </c>
      <c r="E26" s="56">
        <v>0</v>
      </c>
      <c r="F26" s="56" t="s">
        <v>8</v>
      </c>
      <c r="G26" s="56">
        <v>2</v>
      </c>
      <c r="H26" s="56">
        <v>17</v>
      </c>
      <c r="I26" s="56" t="s">
        <v>8</v>
      </c>
      <c r="J26" s="56">
        <v>22</v>
      </c>
      <c r="K26" s="87"/>
      <c r="L26" s="37" t="s">
        <v>166</v>
      </c>
      <c r="M26" s="56">
        <f>SUM(J25,J26,H29)</f>
        <v>55</v>
      </c>
      <c r="N26" s="56" t="s">
        <v>8</v>
      </c>
      <c r="O26" s="56">
        <f>SUM(H25,H26,J29)</f>
        <v>53</v>
      </c>
      <c r="P26" s="56">
        <f t="shared" si="6"/>
        <v>2</v>
      </c>
      <c r="Q26" s="56">
        <f>SUM(G25,G26,E29)</f>
        <v>4</v>
      </c>
      <c r="R26" s="56">
        <f t="shared" si="7"/>
        <v>4.0199999999999996</v>
      </c>
      <c r="S26" s="56">
        <f t="shared" si="8"/>
        <v>2</v>
      </c>
      <c r="U26" s="132"/>
      <c r="V26" s="132"/>
      <c r="Y26" s="146" t="s">
        <v>55</v>
      </c>
      <c r="Z26" s="146"/>
      <c r="AA26" s="85"/>
      <c r="AC26" s="93"/>
    </row>
    <row r="27" spans="1:29" x14ac:dyDescent="0.25">
      <c r="A27" s="39">
        <v>98</v>
      </c>
      <c r="B27" s="15" t="str">
        <f>L24</f>
        <v>Mátl Jan</v>
      </c>
      <c r="C27" s="89" t="s">
        <v>6</v>
      </c>
      <c r="D27" s="15" t="str">
        <f>L25</f>
        <v>Schrotter Štěpán</v>
      </c>
      <c r="E27" s="56">
        <v>0</v>
      </c>
      <c r="F27" s="56" t="s">
        <v>8</v>
      </c>
      <c r="G27" s="56">
        <v>2</v>
      </c>
      <c r="H27" s="56">
        <v>19</v>
      </c>
      <c r="I27" s="56" t="s">
        <v>8</v>
      </c>
      <c r="J27" s="56">
        <v>22</v>
      </c>
      <c r="K27" s="87"/>
      <c r="L27" s="37" t="s">
        <v>199</v>
      </c>
      <c r="M27" s="56">
        <f>SUM(J24,H26,J28)</f>
        <v>33</v>
      </c>
      <c r="N27" s="56" t="s">
        <v>8</v>
      </c>
      <c r="O27" s="56">
        <f>SUM(H24,J26,H28)</f>
        <v>66</v>
      </c>
      <c r="P27" s="56">
        <f t="shared" si="6"/>
        <v>-33</v>
      </c>
      <c r="Q27" s="56">
        <f>SUM(G24,E26,G28)</f>
        <v>0</v>
      </c>
      <c r="R27" s="56">
        <f t="shared" si="7"/>
        <v>-0.33</v>
      </c>
      <c r="S27" s="56">
        <f t="shared" si="8"/>
        <v>4</v>
      </c>
      <c r="U27" s="41"/>
      <c r="Z27" s="40"/>
      <c r="AA27" s="85"/>
      <c r="AC27" s="85"/>
    </row>
    <row r="28" spans="1:29" x14ac:dyDescent="0.25">
      <c r="A28" s="39">
        <v>172</v>
      </c>
      <c r="B28" s="15" t="str">
        <f>L25</f>
        <v>Schrotter Štěpán</v>
      </c>
      <c r="C28" s="89" t="s">
        <v>6</v>
      </c>
      <c r="D28" s="15" t="str">
        <f>L27</f>
        <v>Mráček Ondřej</v>
      </c>
      <c r="E28" s="56">
        <v>2</v>
      </c>
      <c r="F28" s="56" t="s">
        <v>8</v>
      </c>
      <c r="G28" s="56">
        <v>0</v>
      </c>
      <c r="H28" s="56">
        <v>22</v>
      </c>
      <c r="I28" s="56" t="s">
        <v>8</v>
      </c>
      <c r="J28" s="56">
        <v>8</v>
      </c>
      <c r="K28" s="87"/>
      <c r="L28" s="88"/>
      <c r="M28" s="80">
        <f>SUM(M24:M27)</f>
        <v>209</v>
      </c>
      <c r="N28" s="81">
        <f>M28-O28</f>
        <v>0</v>
      </c>
      <c r="O28" s="80">
        <f>SUM(O24:O27)</f>
        <v>209</v>
      </c>
      <c r="P28" s="86"/>
      <c r="Q28" s="86"/>
      <c r="R28" s="86"/>
      <c r="S28" s="86"/>
      <c r="U28" s="41" t="s">
        <v>155</v>
      </c>
      <c r="V28" s="140" t="str">
        <f>L54</f>
        <v>Wágner Adam</v>
      </c>
      <c r="W28" s="140"/>
      <c r="X28" s="23"/>
      <c r="Y28" s="23"/>
      <c r="Z28" s="32"/>
      <c r="AA28" s="84"/>
      <c r="AC28" s="85"/>
    </row>
    <row r="29" spans="1:29" x14ac:dyDescent="0.25">
      <c r="A29" s="39">
        <v>173</v>
      </c>
      <c r="B29" s="15" t="str">
        <f>L26</f>
        <v>Kovář Milan</v>
      </c>
      <c r="C29" s="89" t="s">
        <v>6</v>
      </c>
      <c r="D29" s="15" t="str">
        <f>L24</f>
        <v>Mátl Jan</v>
      </c>
      <c r="E29" s="56">
        <v>1</v>
      </c>
      <c r="F29" s="56" t="s">
        <v>8</v>
      </c>
      <c r="G29" s="56">
        <v>1</v>
      </c>
      <c r="H29" s="56">
        <v>20</v>
      </c>
      <c r="I29" s="56" t="s">
        <v>8</v>
      </c>
      <c r="J29" s="56">
        <v>21</v>
      </c>
      <c r="K29" s="87"/>
      <c r="L29" s="88"/>
      <c r="M29" s="86"/>
      <c r="N29" s="86"/>
      <c r="O29" s="86"/>
      <c r="P29" s="86"/>
      <c r="Q29" s="86"/>
      <c r="R29" s="86"/>
      <c r="S29" s="86"/>
      <c r="U29" s="41"/>
      <c r="V29" s="23"/>
      <c r="W29" s="22"/>
      <c r="X29" s="23"/>
      <c r="Y29" s="23"/>
      <c r="Z29" s="32"/>
      <c r="AA29" s="84"/>
      <c r="AC29" s="85"/>
    </row>
    <row r="30" spans="1:29" x14ac:dyDescent="0.25">
      <c r="B30" s="15"/>
      <c r="C30" s="89"/>
      <c r="D30" s="15"/>
      <c r="E30" s="56"/>
      <c r="F30" s="56"/>
      <c r="G30" s="56"/>
      <c r="H30" s="56"/>
      <c r="I30" s="56"/>
      <c r="J30" s="56"/>
      <c r="K30" s="87"/>
      <c r="L30" s="88"/>
      <c r="M30" s="86"/>
      <c r="N30" s="86"/>
      <c r="O30" s="86"/>
      <c r="P30" s="86"/>
      <c r="Q30" s="86"/>
      <c r="R30" s="86"/>
      <c r="S30" s="86"/>
      <c r="U30" s="41"/>
      <c r="V30" s="23"/>
      <c r="W30" s="24"/>
      <c r="X30" s="23"/>
      <c r="Y30" s="23"/>
      <c r="Z30" s="32"/>
      <c r="AA30" s="84"/>
      <c r="AC30" s="85"/>
    </row>
    <row r="31" spans="1:29" x14ac:dyDescent="0.25">
      <c r="B31" s="15"/>
      <c r="C31" s="89"/>
      <c r="D31" s="15"/>
      <c r="E31" s="56"/>
      <c r="F31" s="56"/>
      <c r="G31" s="56"/>
      <c r="H31" s="56"/>
      <c r="I31" s="56"/>
      <c r="J31" s="56"/>
      <c r="K31" s="87"/>
      <c r="L31" s="88"/>
      <c r="M31" s="86"/>
      <c r="N31" s="86"/>
      <c r="O31" s="86"/>
      <c r="P31" s="86"/>
      <c r="Q31" s="86"/>
      <c r="R31" s="86"/>
      <c r="S31" s="86"/>
      <c r="U31" s="41"/>
      <c r="V31" s="23"/>
      <c r="W31" s="24"/>
      <c r="X31" s="162" t="str">
        <f>V34</f>
        <v>Král Adam</v>
      </c>
      <c r="Y31" s="114"/>
      <c r="Z31" s="32"/>
      <c r="AA31" s="84"/>
      <c r="AC31" s="85"/>
    </row>
    <row r="32" spans="1:29" x14ac:dyDescent="0.25">
      <c r="B32" s="15"/>
      <c r="C32" s="89"/>
      <c r="D32" s="15"/>
      <c r="E32" s="56"/>
      <c r="F32" s="56"/>
      <c r="G32" s="56"/>
      <c r="H32" s="56"/>
      <c r="I32" s="56"/>
      <c r="J32" s="56"/>
      <c r="K32" s="87"/>
      <c r="L32" s="65" t="s">
        <v>82</v>
      </c>
      <c r="M32" s="167"/>
      <c r="N32" s="167"/>
      <c r="O32" s="167"/>
      <c r="P32" s="86"/>
      <c r="Q32" s="86"/>
      <c r="R32" s="86"/>
      <c r="S32" s="86"/>
      <c r="U32" s="41"/>
      <c r="V32" s="23"/>
      <c r="W32" s="24"/>
      <c r="X32" s="21"/>
      <c r="Y32" s="22"/>
      <c r="Z32" s="32"/>
      <c r="AA32" s="84"/>
      <c r="AC32" s="85"/>
    </row>
    <row r="33" spans="1:29" x14ac:dyDescent="0.25">
      <c r="B33" s="15"/>
      <c r="C33" s="89"/>
      <c r="D33" s="15"/>
      <c r="E33" s="56"/>
      <c r="F33" s="56"/>
      <c r="G33" s="56"/>
      <c r="H33" s="56"/>
      <c r="I33" s="56"/>
      <c r="J33" s="56"/>
      <c r="K33" s="87"/>
      <c r="L33" s="56" t="s">
        <v>9</v>
      </c>
      <c r="M33" s="168" t="s">
        <v>10</v>
      </c>
      <c r="N33" s="168"/>
      <c r="O33" s="168"/>
      <c r="P33" s="91" t="s">
        <v>11</v>
      </c>
      <c r="Q33" s="56" t="s">
        <v>12</v>
      </c>
      <c r="R33" s="56" t="s">
        <v>13</v>
      </c>
      <c r="S33" s="56" t="s">
        <v>4</v>
      </c>
      <c r="U33" s="41"/>
      <c r="V33" s="23"/>
      <c r="W33" s="24"/>
      <c r="X33" s="23"/>
      <c r="Y33" s="24"/>
      <c r="Z33" s="32"/>
      <c r="AA33" s="84"/>
      <c r="AC33" s="85"/>
    </row>
    <row r="34" spans="1:29" x14ac:dyDescent="0.25">
      <c r="A34" s="39">
        <v>17</v>
      </c>
      <c r="B34" s="15" t="str">
        <f>L34</f>
        <v>Havlík Vojtěch</v>
      </c>
      <c r="C34" s="89" t="s">
        <v>6</v>
      </c>
      <c r="D34" s="15" t="str">
        <f>L37</f>
        <v>Gunda Timon</v>
      </c>
      <c r="E34" s="56">
        <v>2</v>
      </c>
      <c r="F34" s="56" t="s">
        <v>8</v>
      </c>
      <c r="G34" s="56">
        <v>0</v>
      </c>
      <c r="H34" s="56">
        <v>22</v>
      </c>
      <c r="I34" s="56" t="s">
        <v>8</v>
      </c>
      <c r="J34" s="56">
        <v>12</v>
      </c>
      <c r="K34" s="87"/>
      <c r="L34" s="37" t="s">
        <v>184</v>
      </c>
      <c r="M34" s="56">
        <f>SUM(H34,H37,J39)</f>
        <v>66</v>
      </c>
      <c r="N34" s="86" t="s">
        <v>8</v>
      </c>
      <c r="O34" s="56">
        <f>SUM(J34,J37,H39)</f>
        <v>24</v>
      </c>
      <c r="P34" s="56">
        <f>M34-O34</f>
        <v>42</v>
      </c>
      <c r="Q34" s="56">
        <f>SUM(E34,E37,G39)</f>
        <v>6</v>
      </c>
      <c r="R34" s="56">
        <f>Q34+(P34/100)</f>
        <v>6.42</v>
      </c>
      <c r="S34" s="56">
        <f>RANK(R34,$R$34:$R$37,0)</f>
        <v>1</v>
      </c>
      <c r="U34" s="41" t="s">
        <v>84</v>
      </c>
      <c r="V34" s="140" t="str">
        <f>L45</f>
        <v>Král Adam</v>
      </c>
      <c r="W34" s="143"/>
      <c r="X34" s="23"/>
      <c r="Y34" s="24"/>
      <c r="Z34" s="32"/>
      <c r="AA34" s="84"/>
      <c r="AC34" s="85"/>
    </row>
    <row r="35" spans="1:29" x14ac:dyDescent="0.25">
      <c r="A35" s="39">
        <v>18</v>
      </c>
      <c r="B35" s="15" t="str">
        <f>L35</f>
        <v xml:space="preserve">Juřica Patrik </v>
      </c>
      <c r="C35" s="89" t="s">
        <v>6</v>
      </c>
      <c r="D35" s="15" t="str">
        <f>L36</f>
        <v>Musil Martin</v>
      </c>
      <c r="E35" s="56">
        <v>2</v>
      </c>
      <c r="F35" s="56" t="s">
        <v>8</v>
      </c>
      <c r="G35" s="56">
        <v>0</v>
      </c>
      <c r="H35" s="56">
        <v>22</v>
      </c>
      <c r="I35" s="56" t="s">
        <v>8</v>
      </c>
      <c r="J35" s="56">
        <v>13</v>
      </c>
      <c r="K35" s="87"/>
      <c r="L35" s="37" t="s">
        <v>189</v>
      </c>
      <c r="M35" s="56">
        <f>SUM(H35,J37,H38)</f>
        <v>35</v>
      </c>
      <c r="N35" s="56" t="s">
        <v>8</v>
      </c>
      <c r="O35" s="56">
        <f>SUM(J35,H37,J38)</f>
        <v>57</v>
      </c>
      <c r="P35" s="56">
        <f t="shared" ref="P35:P37" si="9">M35-O35</f>
        <v>-22</v>
      </c>
      <c r="Q35" s="56">
        <f>SUM(E35,G37,E38)</f>
        <v>2</v>
      </c>
      <c r="R35" s="56">
        <f t="shared" ref="R35:R36" si="10">Q35+(P35/100)</f>
        <v>1.78</v>
      </c>
      <c r="S35" s="56">
        <f t="shared" ref="S35:S37" si="11">RANK(R35,$R$34:$R$37,0)</f>
        <v>3</v>
      </c>
      <c r="U35" s="41"/>
      <c r="V35" s="23"/>
      <c r="W35" s="45"/>
      <c r="X35" s="28"/>
      <c r="Y35" s="24"/>
      <c r="Z35" s="32"/>
      <c r="AA35" s="84"/>
      <c r="AC35" s="85"/>
    </row>
    <row r="36" spans="1:29" x14ac:dyDescent="0.25">
      <c r="A36" s="39">
        <v>99</v>
      </c>
      <c r="B36" s="15" t="str">
        <f>L37</f>
        <v>Gunda Timon</v>
      </c>
      <c r="C36" s="89" t="s">
        <v>6</v>
      </c>
      <c r="D36" s="15" t="str">
        <f>L36</f>
        <v>Musil Martin</v>
      </c>
      <c r="E36" s="56">
        <v>2</v>
      </c>
      <c r="F36" s="56" t="s">
        <v>8</v>
      </c>
      <c r="G36" s="56">
        <v>0</v>
      </c>
      <c r="H36" s="56">
        <v>22</v>
      </c>
      <c r="I36" s="56" t="s">
        <v>8</v>
      </c>
      <c r="J36" s="56">
        <v>7</v>
      </c>
      <c r="K36" s="87"/>
      <c r="L36" s="37" t="s">
        <v>159</v>
      </c>
      <c r="M36" s="56">
        <f>SUM(J35,J36,H39)</f>
        <v>26</v>
      </c>
      <c r="N36" s="56" t="s">
        <v>8</v>
      </c>
      <c r="O36" s="56">
        <f>SUM(H35,H36,J39)</f>
        <v>66</v>
      </c>
      <c r="P36" s="56">
        <f t="shared" si="9"/>
        <v>-40</v>
      </c>
      <c r="Q36" s="56">
        <f>SUM(G35,G36,E39)</f>
        <v>0</v>
      </c>
      <c r="R36" s="56">
        <f t="shared" si="10"/>
        <v>-0.4</v>
      </c>
      <c r="S36" s="56">
        <f t="shared" si="11"/>
        <v>4</v>
      </c>
      <c r="U36" s="41"/>
      <c r="V36" s="23"/>
      <c r="W36" s="28"/>
      <c r="X36" s="28"/>
      <c r="Y36" s="24"/>
      <c r="Z36" s="32"/>
      <c r="AA36" s="84"/>
      <c r="AC36" s="85"/>
    </row>
    <row r="37" spans="1:29" x14ac:dyDescent="0.25">
      <c r="A37" s="39">
        <v>100</v>
      </c>
      <c r="B37" s="15" t="str">
        <f>L34</f>
        <v>Havlík Vojtěch</v>
      </c>
      <c r="C37" s="89" t="s">
        <v>6</v>
      </c>
      <c r="D37" s="15" t="str">
        <f>L35</f>
        <v xml:space="preserve">Juřica Patrik </v>
      </c>
      <c r="E37" s="56">
        <v>2</v>
      </c>
      <c r="F37" s="56" t="s">
        <v>8</v>
      </c>
      <c r="G37" s="56">
        <v>0</v>
      </c>
      <c r="H37" s="56">
        <v>22</v>
      </c>
      <c r="I37" s="56" t="s">
        <v>8</v>
      </c>
      <c r="J37" s="56">
        <v>6</v>
      </c>
      <c r="K37" s="87"/>
      <c r="L37" s="15" t="s">
        <v>200</v>
      </c>
      <c r="M37" s="56">
        <f>SUM(J34,H36,J38)</f>
        <v>56</v>
      </c>
      <c r="N37" s="56" t="s">
        <v>8</v>
      </c>
      <c r="O37" s="56">
        <f>SUM(H34,J36,H38)</f>
        <v>36</v>
      </c>
      <c r="P37" s="56">
        <f t="shared" si="9"/>
        <v>20</v>
      </c>
      <c r="Q37" s="56">
        <f>SUM(G34,E36,G38)</f>
        <v>4</v>
      </c>
      <c r="R37" s="56">
        <f>Q37+(P37/100)</f>
        <v>4.2</v>
      </c>
      <c r="S37" s="56">
        <f t="shared" si="11"/>
        <v>2</v>
      </c>
      <c r="U37" s="159" t="str">
        <f>V40</f>
        <v>Kovář Milan</v>
      </c>
      <c r="V37" s="159"/>
      <c r="W37" s="131"/>
      <c r="X37" s="131"/>
      <c r="Y37" s="24"/>
      <c r="Z37" s="164" t="str">
        <f>X43</f>
        <v>Havlík Vojtěch</v>
      </c>
      <c r="AA37" s="113"/>
      <c r="AC37" s="85"/>
    </row>
    <row r="38" spans="1:29" x14ac:dyDescent="0.25">
      <c r="A38" s="39">
        <v>174</v>
      </c>
      <c r="B38" s="15" t="str">
        <f>L35</f>
        <v xml:space="preserve">Juřica Patrik </v>
      </c>
      <c r="C38" s="89" t="s">
        <v>6</v>
      </c>
      <c r="D38" s="15" t="str">
        <f>L37</f>
        <v>Gunda Timon</v>
      </c>
      <c r="E38" s="56">
        <v>0</v>
      </c>
      <c r="F38" s="56" t="s">
        <v>8</v>
      </c>
      <c r="G38" s="56">
        <v>2</v>
      </c>
      <c r="H38" s="56">
        <v>7</v>
      </c>
      <c r="I38" s="56" t="s">
        <v>8</v>
      </c>
      <c r="J38" s="56">
        <v>22</v>
      </c>
      <c r="K38" s="87"/>
      <c r="L38" s="88"/>
      <c r="M38" s="80">
        <f>SUM(M34:M37)</f>
        <v>183</v>
      </c>
      <c r="N38" s="81">
        <f>M38-O38</f>
        <v>0</v>
      </c>
      <c r="O38" s="80">
        <f>SUM(O34:O37)</f>
        <v>183</v>
      </c>
      <c r="P38" s="86"/>
      <c r="Q38" s="86"/>
      <c r="R38" s="86"/>
      <c r="S38" s="86"/>
      <c r="U38" s="132" t="s">
        <v>150</v>
      </c>
      <c r="V38" s="132"/>
      <c r="W38" s="117"/>
      <c r="X38" s="117"/>
      <c r="Y38" s="24"/>
      <c r="Z38" s="118"/>
      <c r="AA38" s="119"/>
      <c r="AC38" s="85"/>
    </row>
    <row r="39" spans="1:29" x14ac:dyDescent="0.25">
      <c r="A39" s="39">
        <v>175</v>
      </c>
      <c r="B39" s="15" t="str">
        <f>L36</f>
        <v>Musil Martin</v>
      </c>
      <c r="C39" s="89" t="s">
        <v>6</v>
      </c>
      <c r="D39" s="15" t="str">
        <f>L34</f>
        <v>Havlík Vojtěch</v>
      </c>
      <c r="E39" s="56">
        <v>0</v>
      </c>
      <c r="F39" s="56" t="s">
        <v>8</v>
      </c>
      <c r="G39" s="56">
        <v>2</v>
      </c>
      <c r="H39" s="56">
        <v>6</v>
      </c>
      <c r="I39" s="56" t="s">
        <v>8</v>
      </c>
      <c r="J39" s="56">
        <v>22</v>
      </c>
      <c r="K39" s="87"/>
      <c r="L39" s="88"/>
      <c r="M39" s="86"/>
      <c r="N39" s="86"/>
      <c r="O39" s="86"/>
      <c r="P39" s="86"/>
      <c r="Q39" s="86"/>
      <c r="R39" s="86"/>
      <c r="S39" s="86"/>
      <c r="U39" s="41"/>
      <c r="V39" s="23"/>
      <c r="W39" s="23"/>
      <c r="X39" s="23"/>
      <c r="Y39" s="24"/>
      <c r="Z39" s="20"/>
      <c r="AA39" s="20"/>
      <c r="AC39" s="85"/>
    </row>
    <row r="40" spans="1:29" x14ac:dyDescent="0.25">
      <c r="B40" s="15"/>
      <c r="C40" s="89"/>
      <c r="D40" s="15"/>
      <c r="E40" s="56"/>
      <c r="F40" s="56"/>
      <c r="G40" s="56"/>
      <c r="H40" s="56"/>
      <c r="I40" s="56"/>
      <c r="J40" s="56"/>
      <c r="K40" s="87"/>
      <c r="L40" s="88"/>
      <c r="M40" s="86"/>
      <c r="N40" s="86"/>
      <c r="O40" s="86"/>
      <c r="P40" s="86"/>
      <c r="Q40" s="86"/>
      <c r="R40" s="86"/>
      <c r="S40" s="86"/>
      <c r="U40" s="41" t="s">
        <v>61</v>
      </c>
      <c r="V40" s="140" t="str">
        <f>L26</f>
        <v>Kovář Milan</v>
      </c>
      <c r="W40" s="140"/>
      <c r="X40" s="23"/>
      <c r="Y40" s="24"/>
      <c r="Z40" s="20"/>
      <c r="AA40" s="20"/>
      <c r="AC40" s="85"/>
    </row>
    <row r="41" spans="1:29" x14ac:dyDescent="0.25">
      <c r="B41" s="15"/>
      <c r="C41" s="89"/>
      <c r="D41" s="15"/>
      <c r="E41" s="56"/>
      <c r="F41" s="56"/>
      <c r="G41" s="56"/>
      <c r="H41" s="56"/>
      <c r="I41" s="56"/>
      <c r="J41" s="56"/>
      <c r="K41" s="87"/>
      <c r="L41" s="88"/>
      <c r="M41" s="86"/>
      <c r="N41" s="86"/>
      <c r="O41" s="86"/>
      <c r="P41" s="86"/>
      <c r="Q41" s="86"/>
      <c r="R41" s="86"/>
      <c r="S41" s="86"/>
      <c r="U41" s="41"/>
      <c r="V41" s="23"/>
      <c r="W41" s="22"/>
      <c r="X41" s="23"/>
      <c r="Y41" s="24"/>
      <c r="Z41" s="20"/>
      <c r="AA41" s="20"/>
      <c r="AC41" s="85"/>
    </row>
    <row r="42" spans="1:29" x14ac:dyDescent="0.25">
      <c r="B42" s="15"/>
      <c r="C42" s="89"/>
      <c r="D42" s="15"/>
      <c r="E42" s="56"/>
      <c r="F42" s="56"/>
      <c r="G42" s="56"/>
      <c r="H42" s="56"/>
      <c r="I42" s="56"/>
      <c r="J42" s="56"/>
      <c r="K42" s="87"/>
      <c r="L42" s="65" t="s">
        <v>85</v>
      </c>
      <c r="M42" s="167"/>
      <c r="N42" s="167"/>
      <c r="O42" s="167"/>
      <c r="P42" s="86"/>
      <c r="Q42" s="86"/>
      <c r="R42" s="86"/>
      <c r="S42" s="86"/>
      <c r="U42" s="41"/>
      <c r="V42" s="23"/>
      <c r="W42" s="24"/>
      <c r="X42" s="23"/>
      <c r="Y42" s="24"/>
      <c r="Z42" s="20"/>
      <c r="AA42" s="20"/>
      <c r="AC42" s="85"/>
    </row>
    <row r="43" spans="1:29" x14ac:dyDescent="0.25">
      <c r="B43" s="15"/>
      <c r="C43" s="89"/>
      <c r="D43" s="15"/>
      <c r="E43" s="56"/>
      <c r="F43" s="56"/>
      <c r="G43" s="56"/>
      <c r="H43" s="56"/>
      <c r="I43" s="56"/>
      <c r="J43" s="56"/>
      <c r="K43" s="87"/>
      <c r="L43" s="56" t="s">
        <v>9</v>
      </c>
      <c r="M43" s="168" t="s">
        <v>10</v>
      </c>
      <c r="N43" s="168"/>
      <c r="O43" s="168"/>
      <c r="P43" s="91" t="s">
        <v>11</v>
      </c>
      <c r="Q43" s="56" t="s">
        <v>12</v>
      </c>
      <c r="R43" s="56" t="s">
        <v>13</v>
      </c>
      <c r="S43" s="56" t="s">
        <v>4</v>
      </c>
      <c r="U43" s="41"/>
      <c r="V43" s="23"/>
      <c r="W43" s="24"/>
      <c r="X43" s="164" t="str">
        <f>V46</f>
        <v>Havlík Vojtěch</v>
      </c>
      <c r="Y43" s="113"/>
      <c r="Z43" s="20"/>
      <c r="AA43" s="20"/>
      <c r="AC43" s="85"/>
    </row>
    <row r="44" spans="1:29" x14ac:dyDescent="0.25">
      <c r="A44" s="39">
        <v>19</v>
      </c>
      <c r="B44" s="15" t="str">
        <f>L44</f>
        <v>Bado Lukáš</v>
      </c>
      <c r="C44" s="89" t="s">
        <v>6</v>
      </c>
      <c r="D44" s="15" t="str">
        <f>L47</f>
        <v>Kodat Vojtěch</v>
      </c>
      <c r="E44" s="56">
        <v>1</v>
      </c>
      <c r="F44" s="56" t="s">
        <v>8</v>
      </c>
      <c r="G44" s="56">
        <v>1</v>
      </c>
      <c r="H44" s="56">
        <v>21</v>
      </c>
      <c r="I44" s="56" t="s">
        <v>8</v>
      </c>
      <c r="J44" s="56">
        <v>20</v>
      </c>
      <c r="K44" s="87"/>
      <c r="L44" s="37" t="s">
        <v>185</v>
      </c>
      <c r="M44" s="56">
        <f>SUM(H44,H47,J49)</f>
        <v>49</v>
      </c>
      <c r="N44" s="86" t="s">
        <v>8</v>
      </c>
      <c r="O44" s="56">
        <f>SUM(J44,J47,H49)</f>
        <v>57</v>
      </c>
      <c r="P44" s="56">
        <f>M44-O44</f>
        <v>-8</v>
      </c>
      <c r="Q44" s="56">
        <f>SUM(E44,E47,G49)</f>
        <v>3</v>
      </c>
      <c r="R44" s="56">
        <f>Q44+(P44/100)</f>
        <v>2.92</v>
      </c>
      <c r="S44" s="56">
        <f>RANK(R44,$R$44:$R$47,0)</f>
        <v>2</v>
      </c>
      <c r="U44" s="41"/>
      <c r="V44" s="23"/>
      <c r="W44" s="24"/>
      <c r="X44" s="21"/>
      <c r="Y44" s="45"/>
      <c r="Z44" s="20"/>
      <c r="AA44" s="20"/>
      <c r="AC44" s="85"/>
    </row>
    <row r="45" spans="1:29" x14ac:dyDescent="0.25">
      <c r="A45" s="39">
        <v>20</v>
      </c>
      <c r="B45" s="15" t="str">
        <f>L45</f>
        <v>Král Adam</v>
      </c>
      <c r="C45" s="89" t="s">
        <v>6</v>
      </c>
      <c r="D45" s="15" t="str">
        <f>L46</f>
        <v>Huslík Martin</v>
      </c>
      <c r="E45" s="56">
        <v>2</v>
      </c>
      <c r="F45" s="56" t="s">
        <v>8</v>
      </c>
      <c r="G45" s="56">
        <v>0</v>
      </c>
      <c r="H45" s="56">
        <v>22</v>
      </c>
      <c r="I45" s="56" t="s">
        <v>8</v>
      </c>
      <c r="J45" s="56">
        <v>11</v>
      </c>
      <c r="K45" s="87"/>
      <c r="L45" s="37" t="s">
        <v>146</v>
      </c>
      <c r="M45" s="56">
        <f>SUM(H45,J47,H48)</f>
        <v>66</v>
      </c>
      <c r="N45" s="56" t="s">
        <v>8</v>
      </c>
      <c r="O45" s="56">
        <f>SUM(J45,H47,J48)</f>
        <v>23</v>
      </c>
      <c r="P45" s="56">
        <f t="shared" ref="P45:P47" si="12">M45-O45</f>
        <v>43</v>
      </c>
      <c r="Q45" s="56">
        <f>SUM(E45,G47,E48)</f>
        <v>6</v>
      </c>
      <c r="R45" s="56">
        <f t="shared" ref="R45:R47" si="13">Q45+(P45/100)</f>
        <v>6.43</v>
      </c>
      <c r="S45" s="56">
        <f t="shared" ref="S45:S47" si="14">RANK(R45,$R$44:$R$47,0)</f>
        <v>1</v>
      </c>
      <c r="U45" s="41"/>
      <c r="V45" s="23"/>
      <c r="W45" s="24"/>
      <c r="X45" s="23"/>
      <c r="Y45" s="28"/>
      <c r="Z45" s="20"/>
      <c r="AA45" s="20"/>
      <c r="AC45" s="85"/>
    </row>
    <row r="46" spans="1:29" x14ac:dyDescent="0.25">
      <c r="A46" s="39">
        <v>101</v>
      </c>
      <c r="B46" s="15" t="str">
        <f>L47</f>
        <v>Kodat Vojtěch</v>
      </c>
      <c r="C46" s="89" t="s">
        <v>6</v>
      </c>
      <c r="D46" s="15" t="str">
        <f>L46</f>
        <v>Huslík Martin</v>
      </c>
      <c r="E46" s="56">
        <v>1</v>
      </c>
      <c r="F46" s="56" t="s">
        <v>8</v>
      </c>
      <c r="G46" s="56">
        <v>1</v>
      </c>
      <c r="H46" s="56">
        <v>20</v>
      </c>
      <c r="I46" s="56" t="s">
        <v>8</v>
      </c>
      <c r="J46" s="56">
        <v>21</v>
      </c>
      <c r="K46" s="87"/>
      <c r="L46" s="37" t="s">
        <v>195</v>
      </c>
      <c r="M46" s="56">
        <f>SUM(J45,J46,H49)</f>
        <v>47</v>
      </c>
      <c r="N46" s="56" t="s">
        <v>8</v>
      </c>
      <c r="O46" s="56">
        <f>SUM(H45,H46,J49)</f>
        <v>64</v>
      </c>
      <c r="P46" s="56">
        <f t="shared" si="12"/>
        <v>-17</v>
      </c>
      <c r="Q46" s="56">
        <f>SUM(G45,G46,E49)</f>
        <v>1</v>
      </c>
      <c r="R46" s="56">
        <f t="shared" si="13"/>
        <v>0.83</v>
      </c>
      <c r="S46" s="56">
        <f t="shared" si="14"/>
        <v>4</v>
      </c>
      <c r="U46" s="41" t="s">
        <v>81</v>
      </c>
      <c r="V46" s="140" t="str">
        <f>L34</f>
        <v>Havlík Vojtěch</v>
      </c>
      <c r="W46" s="143"/>
      <c r="X46" s="23"/>
      <c r="Y46" s="23"/>
      <c r="Z46" s="20"/>
      <c r="AA46" s="20"/>
      <c r="AC46" s="85"/>
    </row>
    <row r="47" spans="1:29" x14ac:dyDescent="0.25">
      <c r="A47" s="39">
        <v>102</v>
      </c>
      <c r="B47" s="15" t="str">
        <f>L44</f>
        <v>Bado Lukáš</v>
      </c>
      <c r="C47" s="89" t="s">
        <v>6</v>
      </c>
      <c r="D47" s="15" t="str">
        <f>L45</f>
        <v>Král Adam</v>
      </c>
      <c r="E47" s="56">
        <v>0</v>
      </c>
      <c r="F47" s="56" t="s">
        <v>8</v>
      </c>
      <c r="G47" s="56">
        <v>2</v>
      </c>
      <c r="H47" s="56">
        <v>6</v>
      </c>
      <c r="I47" s="56" t="s">
        <v>8</v>
      </c>
      <c r="J47" s="56">
        <v>22</v>
      </c>
      <c r="K47" s="87"/>
      <c r="L47" s="37" t="s">
        <v>202</v>
      </c>
      <c r="M47" s="56">
        <f>SUM(J44,H46,J48)</f>
        <v>46</v>
      </c>
      <c r="N47" s="56" t="s">
        <v>8</v>
      </c>
      <c r="O47" s="56">
        <f>SUM(H44,J46,H48)</f>
        <v>64</v>
      </c>
      <c r="P47" s="56">
        <f t="shared" si="12"/>
        <v>-18</v>
      </c>
      <c r="Q47" s="56">
        <f>SUM(G44,E46,G48)</f>
        <v>2</v>
      </c>
      <c r="R47" s="56">
        <f t="shared" si="13"/>
        <v>1.82</v>
      </c>
      <c r="S47" s="56">
        <f t="shared" si="14"/>
        <v>3</v>
      </c>
      <c r="U47" s="41"/>
      <c r="AC47" s="85"/>
    </row>
    <row r="48" spans="1:29" x14ac:dyDescent="0.25">
      <c r="A48" s="39">
        <v>176</v>
      </c>
      <c r="B48" s="15" t="str">
        <f>L45</f>
        <v>Král Adam</v>
      </c>
      <c r="C48" s="89" t="s">
        <v>6</v>
      </c>
      <c r="D48" s="15" t="str">
        <f>L47</f>
        <v>Kodat Vojtěch</v>
      </c>
      <c r="E48" s="56">
        <v>2</v>
      </c>
      <c r="F48" s="56" t="s">
        <v>8</v>
      </c>
      <c r="G48" s="56">
        <v>0</v>
      </c>
      <c r="H48" s="56">
        <v>22</v>
      </c>
      <c r="I48" s="56" t="s">
        <v>8</v>
      </c>
      <c r="J48" s="56">
        <v>6</v>
      </c>
      <c r="K48" s="87"/>
      <c r="L48" s="88"/>
      <c r="M48" s="80">
        <f>SUM(M44:M47)</f>
        <v>208</v>
      </c>
      <c r="N48" s="81">
        <f>M48-O48</f>
        <v>0</v>
      </c>
      <c r="O48" s="80">
        <f>SUM(O44:O47)</f>
        <v>208</v>
      </c>
      <c r="P48" s="86"/>
      <c r="Q48" s="86"/>
      <c r="R48" s="86"/>
      <c r="S48" s="86"/>
      <c r="U48" s="41"/>
      <c r="AC48" s="85"/>
    </row>
    <row r="49" spans="1:31" x14ac:dyDescent="0.25">
      <c r="A49" s="39">
        <v>177</v>
      </c>
      <c r="B49" s="15" t="str">
        <f>L46</f>
        <v>Huslík Martin</v>
      </c>
      <c r="C49" s="89" t="s">
        <v>6</v>
      </c>
      <c r="D49" s="15" t="str">
        <f>L44</f>
        <v>Bado Lukáš</v>
      </c>
      <c r="E49" s="56">
        <v>0</v>
      </c>
      <c r="F49" s="56" t="s">
        <v>8</v>
      </c>
      <c r="G49" s="56">
        <v>2</v>
      </c>
      <c r="H49" s="56">
        <v>15</v>
      </c>
      <c r="I49" s="56" t="s">
        <v>8</v>
      </c>
      <c r="J49" s="56">
        <v>22</v>
      </c>
      <c r="K49" s="87"/>
      <c r="L49" s="88"/>
      <c r="M49" s="86"/>
      <c r="N49" s="86"/>
      <c r="O49" s="86"/>
      <c r="P49" s="86"/>
      <c r="Q49" s="86"/>
      <c r="R49" s="86"/>
      <c r="S49" s="86"/>
      <c r="U49" s="132"/>
      <c r="V49" s="132"/>
      <c r="AA49" s="159" t="str">
        <f>Z37</f>
        <v>Havlík Vojtěch</v>
      </c>
      <c r="AB49" s="159"/>
      <c r="AC49" s="85"/>
      <c r="AD49" s="160" t="str">
        <f>AB25</f>
        <v>Fürst Daniel</v>
      </c>
      <c r="AE49" s="159"/>
    </row>
    <row r="50" spans="1:31" x14ac:dyDescent="0.25">
      <c r="B50" s="15"/>
      <c r="C50" s="89"/>
      <c r="D50" s="15"/>
      <c r="E50" s="56"/>
      <c r="F50" s="56"/>
      <c r="G50" s="56"/>
      <c r="H50" s="56"/>
      <c r="I50" s="56"/>
      <c r="J50" s="56"/>
      <c r="K50" s="87"/>
      <c r="L50" s="88"/>
      <c r="M50" s="86"/>
      <c r="N50" s="86"/>
      <c r="O50" s="86"/>
      <c r="P50" s="86"/>
      <c r="Q50" s="86"/>
      <c r="R50" s="86"/>
      <c r="S50" s="86"/>
      <c r="U50" s="132"/>
      <c r="V50" s="132"/>
      <c r="AA50" s="146" t="s">
        <v>23</v>
      </c>
      <c r="AB50" s="146"/>
      <c r="AC50" s="85"/>
      <c r="AD50" s="147" t="s">
        <v>20</v>
      </c>
      <c r="AE50" s="146"/>
    </row>
    <row r="51" spans="1:31" x14ac:dyDescent="0.25">
      <c r="B51" s="15"/>
      <c r="C51" s="89"/>
      <c r="D51" s="15"/>
      <c r="E51" s="56"/>
      <c r="F51" s="56"/>
      <c r="G51" s="56"/>
      <c r="H51" s="56"/>
      <c r="I51" s="56"/>
      <c r="J51" s="56"/>
      <c r="K51" s="87"/>
      <c r="L51" s="88"/>
      <c r="M51" s="86"/>
      <c r="N51" s="86"/>
      <c r="O51" s="86"/>
      <c r="P51" s="86"/>
      <c r="Q51" s="86"/>
      <c r="R51" s="86"/>
      <c r="S51" s="86"/>
      <c r="U51" s="41"/>
      <c r="AC51" s="85"/>
    </row>
    <row r="52" spans="1:31" x14ac:dyDescent="0.25">
      <c r="B52" s="15"/>
      <c r="C52" s="89"/>
      <c r="D52" s="15"/>
      <c r="E52" s="56"/>
      <c r="F52" s="56"/>
      <c r="G52" s="56"/>
      <c r="H52" s="56"/>
      <c r="I52" s="56"/>
      <c r="J52" s="56"/>
      <c r="K52" s="87"/>
      <c r="L52" s="65" t="s">
        <v>157</v>
      </c>
      <c r="M52" s="167"/>
      <c r="N52" s="167"/>
      <c r="O52" s="167"/>
      <c r="P52" s="86"/>
      <c r="Q52" s="86"/>
      <c r="R52" s="86"/>
      <c r="S52" s="86"/>
      <c r="U52" s="41"/>
      <c r="AC52" s="85"/>
    </row>
    <row r="53" spans="1:31" x14ac:dyDescent="0.25">
      <c r="B53" s="15"/>
      <c r="C53" s="89"/>
      <c r="D53" s="15"/>
      <c r="E53" s="56"/>
      <c r="F53" s="56"/>
      <c r="G53" s="56"/>
      <c r="H53" s="56"/>
      <c r="I53" s="56"/>
      <c r="J53" s="56"/>
      <c r="K53" s="87"/>
      <c r="L53" s="56" t="s">
        <v>9</v>
      </c>
      <c r="M53" s="168" t="s">
        <v>10</v>
      </c>
      <c r="N53" s="168"/>
      <c r="O53" s="168"/>
      <c r="P53" s="91" t="s">
        <v>11</v>
      </c>
      <c r="Q53" s="56" t="s">
        <v>12</v>
      </c>
      <c r="R53" s="56" t="s">
        <v>13</v>
      </c>
      <c r="S53" s="56" t="s">
        <v>4</v>
      </c>
      <c r="U53" s="43" t="s">
        <v>62</v>
      </c>
      <c r="V53" s="140" t="str">
        <f>L25</f>
        <v>Schrotter Štěpán</v>
      </c>
      <c r="W53" s="140"/>
      <c r="X53" s="23"/>
      <c r="Y53" s="23"/>
      <c r="Z53" s="20"/>
      <c r="AA53" s="20"/>
      <c r="AC53" s="85"/>
    </row>
    <row r="54" spans="1:31" x14ac:dyDescent="0.25">
      <c r="A54" s="39">
        <v>21</v>
      </c>
      <c r="B54" s="175" t="str">
        <f>L54</f>
        <v>Wágner Adam</v>
      </c>
      <c r="C54" s="176" t="s">
        <v>6</v>
      </c>
      <c r="D54" s="175" t="str">
        <f>L57</f>
        <v>Jůza Petr</v>
      </c>
      <c r="E54" s="176">
        <v>2</v>
      </c>
      <c r="F54" s="176" t="s">
        <v>8</v>
      </c>
      <c r="G54" s="176">
        <v>0</v>
      </c>
      <c r="H54" s="176">
        <v>22</v>
      </c>
      <c r="I54" s="176" t="s">
        <v>8</v>
      </c>
      <c r="J54" s="176">
        <v>10</v>
      </c>
      <c r="K54" s="87"/>
      <c r="L54" s="37" t="s">
        <v>186</v>
      </c>
      <c r="M54" s="56">
        <f>SUM(H54,H57,J59)</f>
        <v>54</v>
      </c>
      <c r="N54" s="86" t="s">
        <v>8</v>
      </c>
      <c r="O54" s="56">
        <f>SUM(J54,J57,H59)</f>
        <v>44</v>
      </c>
      <c r="P54" s="56">
        <f>M54-O54</f>
        <v>10</v>
      </c>
      <c r="Q54" s="56">
        <f>SUM(E54,E57,G59)</f>
        <v>3</v>
      </c>
      <c r="R54" s="56">
        <f>Q54+(P54/100)</f>
        <v>3.1</v>
      </c>
      <c r="S54" s="56">
        <f>RANK(R54,$R$54:$R$57,0)</f>
        <v>2</v>
      </c>
      <c r="U54" s="41"/>
      <c r="V54" s="23"/>
      <c r="W54" s="22"/>
      <c r="X54" s="23"/>
      <c r="Y54" s="23"/>
      <c r="Z54" s="20"/>
      <c r="AA54" s="20"/>
      <c r="AC54" s="85"/>
    </row>
    <row r="55" spans="1:31" x14ac:dyDescent="0.25">
      <c r="A55" s="39">
        <v>22</v>
      </c>
      <c r="B55" s="15" t="str">
        <f>L55</f>
        <v>Hnilica Petr</v>
      </c>
      <c r="C55" s="89" t="s">
        <v>6</v>
      </c>
      <c r="D55" s="15" t="str">
        <f>L56</f>
        <v>Doležel Michael</v>
      </c>
      <c r="E55" s="56">
        <v>2</v>
      </c>
      <c r="F55" s="56" t="s">
        <v>8</v>
      </c>
      <c r="G55" s="56">
        <v>0</v>
      </c>
      <c r="H55" s="56">
        <v>22</v>
      </c>
      <c r="I55" s="56" t="s">
        <v>8</v>
      </c>
      <c r="J55" s="56">
        <v>9</v>
      </c>
      <c r="K55" s="87"/>
      <c r="L55" s="37" t="s">
        <v>192</v>
      </c>
      <c r="M55" s="56">
        <f>SUM(H55,J57,H58)</f>
        <v>66</v>
      </c>
      <c r="N55" s="56" t="s">
        <v>8</v>
      </c>
      <c r="O55" s="56">
        <f>SUM(J55,H57,J58)</f>
        <v>35</v>
      </c>
      <c r="P55" s="56">
        <f t="shared" ref="P55:P57" si="15">M55-O55</f>
        <v>31</v>
      </c>
      <c r="Q55" s="56">
        <f>SUM(E55,G57,E58)</f>
        <v>6</v>
      </c>
      <c r="R55" s="56">
        <f t="shared" ref="R55:R57" si="16">Q55+(P55/100)</f>
        <v>6.31</v>
      </c>
      <c r="S55" s="56">
        <f>RANK(R55,$R$54:$R$57,0)</f>
        <v>1</v>
      </c>
      <c r="U55" s="41"/>
      <c r="V55" s="23"/>
      <c r="W55" s="24"/>
      <c r="X55" s="23"/>
      <c r="Y55" s="23"/>
      <c r="Z55" s="20"/>
      <c r="AA55" s="20"/>
      <c r="AC55" s="85"/>
    </row>
    <row r="56" spans="1:31" x14ac:dyDescent="0.25">
      <c r="A56" s="39">
        <v>103</v>
      </c>
      <c r="B56" s="177" t="str">
        <f>L57</f>
        <v>Jůza Petr</v>
      </c>
      <c r="C56" s="178" t="s">
        <v>6</v>
      </c>
      <c r="D56" s="177" t="str">
        <f>L56</f>
        <v>Doležel Michael</v>
      </c>
      <c r="E56" s="178">
        <v>2</v>
      </c>
      <c r="F56" s="178" t="s">
        <v>8</v>
      </c>
      <c r="G56" s="178">
        <v>0</v>
      </c>
      <c r="H56" s="178">
        <v>22</v>
      </c>
      <c r="I56" s="178" t="s">
        <v>8</v>
      </c>
      <c r="J56" s="178">
        <v>11</v>
      </c>
      <c r="K56" s="87"/>
      <c r="L56" s="15" t="s">
        <v>196</v>
      </c>
      <c r="M56" s="56">
        <f>SUM(J55,J56,H59)</f>
        <v>32</v>
      </c>
      <c r="N56" s="56" t="s">
        <v>8</v>
      </c>
      <c r="O56" s="56">
        <f>SUM(H55,H56,J59)</f>
        <v>65</v>
      </c>
      <c r="P56" s="56">
        <f t="shared" si="15"/>
        <v>-33</v>
      </c>
      <c r="Q56" s="56">
        <f>SUM(G55,G56,E59)</f>
        <v>1</v>
      </c>
      <c r="R56" s="56">
        <f t="shared" si="16"/>
        <v>0.66999999999999993</v>
      </c>
      <c r="S56" s="56">
        <f t="shared" ref="S56:S57" si="17">RANK(R56,$R$54:$R$57,0)</f>
        <v>4</v>
      </c>
      <c r="U56" s="41"/>
      <c r="V56" s="23"/>
      <c r="W56" s="24"/>
      <c r="X56" s="162" t="str">
        <f>V59</f>
        <v>Gunda Timon</v>
      </c>
      <c r="Y56" s="114"/>
      <c r="Z56" s="20"/>
      <c r="AA56" s="20"/>
      <c r="AC56" s="85"/>
    </row>
    <row r="57" spans="1:31" x14ac:dyDescent="0.25">
      <c r="A57" s="39">
        <v>104</v>
      </c>
      <c r="B57" s="15" t="str">
        <f>L54</f>
        <v>Wágner Adam</v>
      </c>
      <c r="C57" s="89" t="s">
        <v>6</v>
      </c>
      <c r="D57" s="15" t="str">
        <f>L55</f>
        <v>Hnilica Petr</v>
      </c>
      <c r="E57" s="56">
        <v>0</v>
      </c>
      <c r="F57" s="56" t="s">
        <v>8</v>
      </c>
      <c r="G57" s="56">
        <v>2</v>
      </c>
      <c r="H57" s="56">
        <v>11</v>
      </c>
      <c r="I57" s="56" t="s">
        <v>8</v>
      </c>
      <c r="J57" s="56">
        <v>22</v>
      </c>
      <c r="K57" s="87"/>
      <c r="L57" s="177" t="s">
        <v>147</v>
      </c>
      <c r="M57" s="178">
        <f>SUM(J54,H56,J58)</f>
        <v>47</v>
      </c>
      <c r="N57" s="178" t="s">
        <v>8</v>
      </c>
      <c r="O57" s="178">
        <f>SUM(H54,J56,H58)</f>
        <v>55</v>
      </c>
      <c r="P57" s="178">
        <f t="shared" si="15"/>
        <v>-8</v>
      </c>
      <c r="Q57" s="178">
        <f>SUM(G54,E56,G58)</f>
        <v>2</v>
      </c>
      <c r="R57" s="178">
        <f t="shared" si="16"/>
        <v>1.92</v>
      </c>
      <c r="S57" s="178">
        <f t="shared" si="17"/>
        <v>3</v>
      </c>
      <c r="U57" s="41"/>
      <c r="V57" s="23"/>
      <c r="W57" s="24"/>
      <c r="X57" s="21"/>
      <c r="Y57" s="22"/>
      <c r="Z57" s="20"/>
      <c r="AA57" s="20"/>
      <c r="AC57" s="85"/>
    </row>
    <row r="58" spans="1:31" x14ac:dyDescent="0.25">
      <c r="A58" s="39">
        <v>178</v>
      </c>
      <c r="B58" s="177" t="str">
        <f>L55</f>
        <v>Hnilica Petr</v>
      </c>
      <c r="C58" s="178" t="s">
        <v>6</v>
      </c>
      <c r="D58" s="177" t="str">
        <f>L57</f>
        <v>Jůza Petr</v>
      </c>
      <c r="E58" s="178">
        <v>2</v>
      </c>
      <c r="F58" s="178" t="s">
        <v>8</v>
      </c>
      <c r="G58" s="178">
        <v>0</v>
      </c>
      <c r="H58" s="178">
        <v>22</v>
      </c>
      <c r="I58" s="178" t="s">
        <v>8</v>
      </c>
      <c r="J58" s="178">
        <v>15</v>
      </c>
      <c r="K58" s="87"/>
      <c r="L58" s="88"/>
      <c r="M58" s="80">
        <f>SUM(M54:M57)</f>
        <v>199</v>
      </c>
      <c r="N58" s="81">
        <f>M58-O58</f>
        <v>0</v>
      </c>
      <c r="O58" s="80">
        <f>SUM(O54:O57)</f>
        <v>199</v>
      </c>
      <c r="P58" s="86"/>
      <c r="Q58" s="86"/>
      <c r="R58" s="86"/>
      <c r="S58" s="86"/>
      <c r="U58" s="41"/>
      <c r="V58" s="23"/>
      <c r="W58" s="24"/>
      <c r="X58" s="23"/>
      <c r="Y58" s="24"/>
      <c r="Z58" s="20"/>
      <c r="AA58" s="20"/>
      <c r="AC58" s="85"/>
    </row>
    <row r="59" spans="1:31" x14ac:dyDescent="0.25">
      <c r="A59" s="39">
        <v>179</v>
      </c>
      <c r="B59" s="15" t="str">
        <f>L56</f>
        <v>Doležel Michael</v>
      </c>
      <c r="C59" s="89" t="s">
        <v>6</v>
      </c>
      <c r="D59" s="15" t="str">
        <f>L54</f>
        <v>Wágner Adam</v>
      </c>
      <c r="E59" s="56">
        <v>1</v>
      </c>
      <c r="F59" s="56" t="s">
        <v>8</v>
      </c>
      <c r="G59" s="56">
        <v>1</v>
      </c>
      <c r="H59" s="56">
        <v>12</v>
      </c>
      <c r="I59" s="56" t="s">
        <v>8</v>
      </c>
      <c r="J59" s="56">
        <v>21</v>
      </c>
      <c r="K59" s="87"/>
      <c r="L59" s="88"/>
      <c r="M59" s="86"/>
      <c r="N59" s="86"/>
      <c r="O59" s="86"/>
      <c r="P59" s="86"/>
      <c r="Q59" s="86"/>
      <c r="R59" s="86"/>
      <c r="S59" s="86"/>
      <c r="U59" s="41" t="s">
        <v>87</v>
      </c>
      <c r="V59" s="140" t="str">
        <f>L37</f>
        <v>Gunda Timon</v>
      </c>
      <c r="W59" s="143"/>
      <c r="X59" s="23"/>
      <c r="Y59" s="24"/>
      <c r="Z59" s="20"/>
      <c r="AA59" s="20"/>
      <c r="AC59" s="85"/>
    </row>
    <row r="60" spans="1:31" x14ac:dyDescent="0.25">
      <c r="B60" s="15"/>
      <c r="C60" s="89"/>
      <c r="D60" s="15"/>
      <c r="E60" s="56"/>
      <c r="F60" s="56"/>
      <c r="G60" s="56"/>
      <c r="H60" s="56"/>
      <c r="I60" s="56"/>
      <c r="J60" s="56"/>
      <c r="K60" s="87"/>
      <c r="L60" s="88"/>
      <c r="M60" s="86"/>
      <c r="N60" s="86"/>
      <c r="O60" s="86"/>
      <c r="P60" s="86"/>
      <c r="Q60" s="86"/>
      <c r="R60" s="86"/>
      <c r="S60" s="86"/>
      <c r="U60" s="41"/>
      <c r="V60" s="23"/>
      <c r="W60" s="45"/>
      <c r="X60" s="28"/>
      <c r="Y60" s="24"/>
      <c r="Z60" s="20"/>
      <c r="AA60" s="20"/>
      <c r="AC60" s="85"/>
    </row>
    <row r="61" spans="1:31" x14ac:dyDescent="0.25">
      <c r="B61" s="15"/>
      <c r="C61" s="89"/>
      <c r="D61" s="15"/>
      <c r="E61" s="56"/>
      <c r="F61" s="56"/>
      <c r="G61" s="56"/>
      <c r="H61" s="56"/>
      <c r="I61" s="56"/>
      <c r="J61" s="56"/>
      <c r="K61" s="87"/>
      <c r="L61" s="65" t="s">
        <v>161</v>
      </c>
      <c r="M61" s="167"/>
      <c r="N61" s="167"/>
      <c r="O61" s="167"/>
      <c r="P61" s="86"/>
      <c r="Q61" s="86"/>
      <c r="R61" s="86"/>
      <c r="S61" s="86"/>
      <c r="U61" s="41"/>
      <c r="V61" s="23"/>
      <c r="W61" s="28"/>
      <c r="X61" s="28"/>
      <c r="Y61" s="24"/>
      <c r="Z61" s="20"/>
      <c r="AA61" s="20"/>
      <c r="AC61" s="85"/>
    </row>
    <row r="62" spans="1:31" x14ac:dyDescent="0.25">
      <c r="B62" s="15"/>
      <c r="C62" s="89"/>
      <c r="D62" s="15"/>
      <c r="E62" s="56"/>
      <c r="F62" s="56"/>
      <c r="G62" s="56"/>
      <c r="H62" s="56"/>
      <c r="I62" s="56"/>
      <c r="J62" s="56"/>
      <c r="K62" s="87"/>
      <c r="L62" s="56" t="s">
        <v>9</v>
      </c>
      <c r="M62" s="168" t="s">
        <v>10</v>
      </c>
      <c r="N62" s="168"/>
      <c r="O62" s="168"/>
      <c r="P62" s="91" t="s">
        <v>11</v>
      </c>
      <c r="Q62" s="56" t="s">
        <v>12</v>
      </c>
      <c r="R62" s="56" t="s">
        <v>13</v>
      </c>
      <c r="S62" s="56" t="s">
        <v>4</v>
      </c>
      <c r="U62" s="159" t="str">
        <f>V53</f>
        <v>Schrotter Štěpán</v>
      </c>
      <c r="V62" s="159"/>
      <c r="W62" s="131"/>
      <c r="X62" s="131"/>
      <c r="Y62" s="24"/>
      <c r="Z62" s="162" t="str">
        <f>X56</f>
        <v>Gunda Timon</v>
      </c>
      <c r="AA62" s="114"/>
      <c r="AC62" s="85"/>
    </row>
    <row r="63" spans="1:31" x14ac:dyDescent="0.25">
      <c r="A63" s="39">
        <v>23</v>
      </c>
      <c r="B63" s="177" t="str">
        <f>L63</f>
        <v>Kováč Dominik</v>
      </c>
      <c r="C63" s="178" t="s">
        <v>6</v>
      </c>
      <c r="D63" s="177" t="str">
        <f>L66</f>
        <v>Prokop Lukáš</v>
      </c>
      <c r="E63" s="178">
        <v>1</v>
      </c>
      <c r="F63" s="178" t="s">
        <v>8</v>
      </c>
      <c r="G63" s="178">
        <v>1</v>
      </c>
      <c r="H63" s="178">
        <v>19</v>
      </c>
      <c r="I63" s="178" t="s">
        <v>8</v>
      </c>
      <c r="J63" s="178">
        <v>20</v>
      </c>
      <c r="K63" s="87"/>
      <c r="L63" s="37" t="s">
        <v>187</v>
      </c>
      <c r="M63" s="56">
        <f>SUM(H63,H66,J68)</f>
        <v>60</v>
      </c>
      <c r="N63" s="86" t="s">
        <v>8</v>
      </c>
      <c r="O63" s="56">
        <f>SUM(J63,J66,H68)</f>
        <v>48</v>
      </c>
      <c r="P63" s="56">
        <f>M63-O63</f>
        <v>12</v>
      </c>
      <c r="Q63" s="56">
        <f>SUM(E63,E66,G68)</f>
        <v>4</v>
      </c>
      <c r="R63" s="56">
        <f>Q63+(P63/100)</f>
        <v>4.12</v>
      </c>
      <c r="S63" s="56">
        <f>RANK(R63,$R$63:$R$66,0)</f>
        <v>2</v>
      </c>
      <c r="U63" s="132" t="s">
        <v>150</v>
      </c>
      <c r="V63" s="132"/>
      <c r="W63" s="117"/>
      <c r="X63" s="117"/>
      <c r="Y63" s="24"/>
      <c r="Z63" s="118"/>
      <c r="AA63" s="152"/>
      <c r="AC63" s="85"/>
    </row>
    <row r="64" spans="1:31" x14ac:dyDescent="0.25">
      <c r="A64" s="39">
        <v>24</v>
      </c>
      <c r="B64" s="15" t="str">
        <f>L64</f>
        <v>Bláha Tomáš</v>
      </c>
      <c r="C64" s="89" t="s">
        <v>6</v>
      </c>
      <c r="D64" s="15" t="str">
        <f>L65</f>
        <v>Hodis Jakub Francesco</v>
      </c>
      <c r="E64" s="56">
        <v>2</v>
      </c>
      <c r="F64" s="56" t="s">
        <v>8</v>
      </c>
      <c r="G64" s="56">
        <v>0</v>
      </c>
      <c r="H64" s="56">
        <v>22</v>
      </c>
      <c r="I64" s="56" t="s">
        <v>8</v>
      </c>
      <c r="J64" s="56">
        <v>12</v>
      </c>
      <c r="K64" s="87"/>
      <c r="L64" s="37" t="s">
        <v>190</v>
      </c>
      <c r="M64" s="56">
        <f>SUM(H64,J66,H67)</f>
        <v>62</v>
      </c>
      <c r="N64" s="56" t="s">
        <v>8</v>
      </c>
      <c r="O64" s="56">
        <f>SUM(J64,H66,J67)</f>
        <v>43</v>
      </c>
      <c r="P64" s="56">
        <f t="shared" ref="P64:P66" si="18">M64-O64</f>
        <v>19</v>
      </c>
      <c r="Q64" s="56">
        <f>SUM(E64,G66,E67)</f>
        <v>5</v>
      </c>
      <c r="R64" s="56">
        <f t="shared" ref="R64:R66" si="19">Q64+(P64/100)</f>
        <v>5.19</v>
      </c>
      <c r="S64" s="56">
        <f t="shared" ref="S64:S66" si="20">RANK(R64,$R$63:$R$66,0)</f>
        <v>1</v>
      </c>
      <c r="U64" s="41"/>
      <c r="V64" s="23"/>
      <c r="W64" s="23"/>
      <c r="X64" s="23"/>
      <c r="Y64" s="24"/>
      <c r="Z64" s="32"/>
      <c r="AA64" s="84"/>
      <c r="AC64" s="85"/>
    </row>
    <row r="65" spans="1:29" x14ac:dyDescent="0.25">
      <c r="A65" s="39">
        <v>105</v>
      </c>
      <c r="B65" s="177" t="str">
        <f>L66</f>
        <v>Prokop Lukáš</v>
      </c>
      <c r="C65" s="178" t="s">
        <v>6</v>
      </c>
      <c r="D65" s="177" t="str">
        <f>L65</f>
        <v>Hodis Jakub Francesco</v>
      </c>
      <c r="E65" s="178">
        <v>2</v>
      </c>
      <c r="F65" s="178" t="s">
        <v>8</v>
      </c>
      <c r="G65" s="178">
        <v>0</v>
      </c>
      <c r="H65" s="178">
        <v>22</v>
      </c>
      <c r="I65" s="178" t="s">
        <v>8</v>
      </c>
      <c r="J65" s="178">
        <v>12</v>
      </c>
      <c r="K65" s="87"/>
      <c r="L65" s="15" t="s">
        <v>197</v>
      </c>
      <c r="M65" s="56">
        <f>SUM(J64,J65,H68)</f>
        <v>34</v>
      </c>
      <c r="N65" s="56" t="s">
        <v>8</v>
      </c>
      <c r="O65" s="56">
        <f>SUM(H64,H65,J68)</f>
        <v>66</v>
      </c>
      <c r="P65" s="56">
        <f t="shared" si="18"/>
        <v>-32</v>
      </c>
      <c r="Q65" s="56">
        <f>SUM(G64,G65,E68)</f>
        <v>0</v>
      </c>
      <c r="R65" s="56">
        <f t="shared" si="19"/>
        <v>-0.32</v>
      </c>
      <c r="S65" s="56">
        <f t="shared" si="20"/>
        <v>4</v>
      </c>
      <c r="U65" s="41" t="s">
        <v>164</v>
      </c>
      <c r="V65" s="140" t="str">
        <f>L55</f>
        <v>Hnilica Petr</v>
      </c>
      <c r="W65" s="140"/>
      <c r="X65" s="23"/>
      <c r="Y65" s="24"/>
      <c r="Z65" s="32"/>
      <c r="AA65" s="84"/>
      <c r="AC65" s="85"/>
    </row>
    <row r="66" spans="1:29" x14ac:dyDescent="0.25">
      <c r="A66" s="39">
        <v>106</v>
      </c>
      <c r="B66" s="15" t="str">
        <f>L63</f>
        <v>Kováč Dominik</v>
      </c>
      <c r="C66" s="89" t="s">
        <v>6</v>
      </c>
      <c r="D66" s="15" t="str">
        <f>L64</f>
        <v>Bláha Tomáš</v>
      </c>
      <c r="E66" s="56">
        <v>1</v>
      </c>
      <c r="F66" s="56" t="s">
        <v>8</v>
      </c>
      <c r="G66" s="56">
        <v>1</v>
      </c>
      <c r="H66" s="56">
        <v>19</v>
      </c>
      <c r="I66" s="56" t="s">
        <v>8</v>
      </c>
      <c r="J66" s="56">
        <v>18</v>
      </c>
      <c r="K66" s="87"/>
      <c r="L66" s="177" t="s">
        <v>201</v>
      </c>
      <c r="M66" s="178">
        <f>SUM(J63,H65,J67)</f>
        <v>54</v>
      </c>
      <c r="N66" s="178" t="s">
        <v>8</v>
      </c>
      <c r="O66" s="178">
        <f>SUM(H63,J65,H67)</f>
        <v>53</v>
      </c>
      <c r="P66" s="178">
        <f t="shared" si="18"/>
        <v>1</v>
      </c>
      <c r="Q66" s="178">
        <f>SUM(G63,E65,G67)</f>
        <v>3</v>
      </c>
      <c r="R66" s="178">
        <f t="shared" si="19"/>
        <v>3.01</v>
      </c>
      <c r="S66" s="178">
        <f t="shared" si="20"/>
        <v>3</v>
      </c>
      <c r="U66" s="41"/>
      <c r="V66" s="23"/>
      <c r="W66" s="22"/>
      <c r="X66" s="23"/>
      <c r="Y66" s="24"/>
      <c r="Z66" s="32"/>
      <c r="AA66" s="84"/>
      <c r="AC66" s="85"/>
    </row>
    <row r="67" spans="1:29" x14ac:dyDescent="0.25">
      <c r="A67" s="39">
        <v>180</v>
      </c>
      <c r="B67" s="177" t="str">
        <f>L64</f>
        <v>Bláha Tomáš</v>
      </c>
      <c r="C67" s="178" t="s">
        <v>6</v>
      </c>
      <c r="D67" s="177" t="str">
        <f>L66</f>
        <v>Prokop Lukáš</v>
      </c>
      <c r="E67" s="178">
        <v>2</v>
      </c>
      <c r="F67" s="178" t="s">
        <v>8</v>
      </c>
      <c r="G67" s="178">
        <v>0</v>
      </c>
      <c r="H67" s="178">
        <v>22</v>
      </c>
      <c r="I67" s="178" t="s">
        <v>8</v>
      </c>
      <c r="J67" s="178">
        <v>12</v>
      </c>
      <c r="K67" s="87"/>
      <c r="L67" s="88"/>
      <c r="M67" s="80">
        <f>SUM(M63:M66)</f>
        <v>210</v>
      </c>
      <c r="N67" s="81">
        <f>M67-O67</f>
        <v>0</v>
      </c>
      <c r="O67" s="80">
        <f>SUM(O63:O66)</f>
        <v>210</v>
      </c>
      <c r="P67" s="86"/>
      <c r="Q67" s="86"/>
      <c r="R67" s="86"/>
      <c r="S67" s="86"/>
      <c r="U67" s="41"/>
      <c r="V67" s="23"/>
      <c r="W67" s="24"/>
      <c r="X67" s="23"/>
      <c r="Y67" s="24"/>
      <c r="Z67" s="32"/>
      <c r="AA67" s="84"/>
      <c r="AC67" s="85"/>
    </row>
    <row r="68" spans="1:29" x14ac:dyDescent="0.25">
      <c r="A68" s="39">
        <v>181</v>
      </c>
      <c r="B68" s="15" t="str">
        <f>L65</f>
        <v>Hodis Jakub Francesco</v>
      </c>
      <c r="C68" s="89" t="s">
        <v>6</v>
      </c>
      <c r="D68" s="15" t="str">
        <f>L63</f>
        <v>Kováč Dominik</v>
      </c>
      <c r="E68" s="56">
        <v>0</v>
      </c>
      <c r="F68" s="56" t="s">
        <v>8</v>
      </c>
      <c r="G68" s="56">
        <v>2</v>
      </c>
      <c r="H68" s="56">
        <v>10</v>
      </c>
      <c r="I68" s="56" t="s">
        <v>8</v>
      </c>
      <c r="J68" s="56">
        <v>22</v>
      </c>
      <c r="K68" s="87"/>
      <c r="L68" s="88"/>
      <c r="M68" s="86"/>
      <c r="N68" s="86"/>
      <c r="O68" s="86"/>
      <c r="P68" s="86"/>
      <c r="Q68" s="86"/>
      <c r="R68" s="86"/>
      <c r="S68" s="86"/>
      <c r="U68" s="41"/>
      <c r="V68" s="23"/>
      <c r="W68" s="24"/>
      <c r="X68" s="164" t="str">
        <f>V65</f>
        <v>Hnilica Petr</v>
      </c>
      <c r="Y68" s="113"/>
      <c r="Z68" s="32"/>
      <c r="AA68" s="84"/>
      <c r="AC68" s="85"/>
    </row>
    <row r="69" spans="1:29" x14ac:dyDescent="0.25">
      <c r="B69" s="15"/>
      <c r="C69" s="89"/>
      <c r="D69" s="15"/>
      <c r="E69" s="56"/>
      <c r="F69" s="56"/>
      <c r="G69" s="56"/>
      <c r="H69" s="56"/>
      <c r="I69" s="56"/>
      <c r="J69" s="56"/>
      <c r="K69" s="87"/>
      <c r="L69" s="88"/>
      <c r="M69" s="86"/>
      <c r="N69" s="86"/>
      <c r="O69" s="86"/>
      <c r="P69" s="86"/>
      <c r="Q69" s="86"/>
      <c r="R69" s="86"/>
      <c r="S69" s="86"/>
      <c r="U69" s="41"/>
      <c r="V69" s="23"/>
      <c r="W69" s="24"/>
      <c r="X69" s="21"/>
      <c r="Y69" s="45"/>
      <c r="Z69" s="32"/>
      <c r="AA69" s="84"/>
      <c r="AC69" s="85"/>
    </row>
    <row r="70" spans="1:29" x14ac:dyDescent="0.25">
      <c r="B70" s="15"/>
      <c r="C70" s="89"/>
      <c r="D70" s="15"/>
      <c r="E70" s="56"/>
      <c r="F70" s="56"/>
      <c r="G70" s="56"/>
      <c r="H70" s="56"/>
      <c r="I70" s="56"/>
      <c r="J70" s="56"/>
      <c r="K70" s="87"/>
      <c r="L70" s="88"/>
      <c r="M70" s="86"/>
      <c r="N70" s="86"/>
      <c r="O70" s="86"/>
      <c r="P70" s="86"/>
      <c r="Q70" s="86"/>
      <c r="R70" s="86"/>
      <c r="S70" s="86"/>
      <c r="U70" s="41"/>
      <c r="V70" s="23"/>
      <c r="W70" s="24"/>
      <c r="X70" s="23"/>
      <c r="Y70" s="28"/>
      <c r="Z70" s="32"/>
      <c r="AA70" s="84"/>
      <c r="AC70" s="85"/>
    </row>
    <row r="71" spans="1:29" x14ac:dyDescent="0.25">
      <c r="B71" s="15"/>
      <c r="C71" s="89"/>
      <c r="D71" s="15"/>
      <c r="E71" s="56"/>
      <c r="F71" s="56"/>
      <c r="G71" s="56"/>
      <c r="H71" s="56"/>
      <c r="I71" s="56"/>
      <c r="J71" s="56"/>
      <c r="K71" s="87"/>
      <c r="L71" s="65" t="s">
        <v>165</v>
      </c>
      <c r="M71" s="167"/>
      <c r="N71" s="167"/>
      <c r="O71" s="167"/>
      <c r="P71" s="86"/>
      <c r="Q71" s="86"/>
      <c r="R71" s="86"/>
      <c r="S71" s="86"/>
      <c r="U71" s="41" t="s">
        <v>88</v>
      </c>
      <c r="V71" s="112" t="str">
        <f>L44</f>
        <v>Bado Lukáš</v>
      </c>
      <c r="W71" s="113"/>
      <c r="X71" s="23"/>
      <c r="Y71" s="23"/>
      <c r="Z71" s="32"/>
      <c r="AA71" s="84"/>
      <c r="AC71" s="85"/>
    </row>
    <row r="72" spans="1:29" x14ac:dyDescent="0.25">
      <c r="B72" s="15"/>
      <c r="C72" s="89"/>
      <c r="D72" s="15"/>
      <c r="E72" s="56"/>
      <c r="F72" s="56"/>
      <c r="G72" s="56"/>
      <c r="H72" s="56"/>
      <c r="I72" s="56"/>
      <c r="J72" s="56"/>
      <c r="K72" s="87"/>
      <c r="L72" s="56" t="s">
        <v>9</v>
      </c>
      <c r="M72" s="168" t="s">
        <v>10</v>
      </c>
      <c r="N72" s="168"/>
      <c r="O72" s="168"/>
      <c r="P72" s="91" t="s">
        <v>11</v>
      </c>
      <c r="Q72" s="56" t="s">
        <v>12</v>
      </c>
      <c r="R72" s="56" t="s">
        <v>13</v>
      </c>
      <c r="S72" s="56" t="s">
        <v>4</v>
      </c>
      <c r="U72" s="41"/>
      <c r="Z72" s="40"/>
      <c r="AA72" s="85"/>
      <c r="AC72" s="85"/>
    </row>
    <row r="73" spans="1:29" x14ac:dyDescent="0.25">
      <c r="A73" s="39">
        <v>25</v>
      </c>
      <c r="B73" s="15" t="str">
        <f>L73</f>
        <v>Hilf Daniel</v>
      </c>
      <c r="C73" s="89" t="s">
        <v>6</v>
      </c>
      <c r="D73" s="15" t="str">
        <f>L76</f>
        <v>Havránek Vojtěch</v>
      </c>
      <c r="E73" s="56">
        <v>2</v>
      </c>
      <c r="F73" s="56" t="s">
        <v>8</v>
      </c>
      <c r="G73" s="56">
        <v>0</v>
      </c>
      <c r="H73" s="56">
        <v>22</v>
      </c>
      <c r="I73" s="56" t="s">
        <v>8</v>
      </c>
      <c r="J73" s="56">
        <v>15</v>
      </c>
      <c r="K73" s="87"/>
      <c r="L73" s="37" t="s">
        <v>188</v>
      </c>
      <c r="M73" s="56">
        <f>SUM(H73,H76,J78)</f>
        <v>64</v>
      </c>
      <c r="N73" s="86" t="s">
        <v>8</v>
      </c>
      <c r="O73" s="56">
        <f>SUM(J73,J76,H78)</f>
        <v>47</v>
      </c>
      <c r="P73" s="56">
        <f>M73-O73</f>
        <v>17</v>
      </c>
      <c r="Q73" s="56">
        <f>SUM(E73,E76,G78)</f>
        <v>5</v>
      </c>
      <c r="R73" s="56">
        <f>Q73+(P73/100)</f>
        <v>5.17</v>
      </c>
      <c r="S73" s="56">
        <f>RANK(R73,$R$73:$R$76,0)</f>
        <v>2</v>
      </c>
      <c r="U73" s="41"/>
      <c r="Z73" s="40"/>
      <c r="AA73" s="85"/>
      <c r="AC73" s="85"/>
    </row>
    <row r="74" spans="1:29" x14ac:dyDescent="0.25">
      <c r="A74" s="39">
        <v>26</v>
      </c>
      <c r="B74" s="15" t="str">
        <f>L74</f>
        <v>Franta Vojtěch</v>
      </c>
      <c r="C74" s="89" t="s">
        <v>6</v>
      </c>
      <c r="D74" s="15" t="str">
        <f>L75</f>
        <v>Kšír Matyáš</v>
      </c>
      <c r="E74" s="56">
        <v>2</v>
      </c>
      <c r="F74" s="56" t="s">
        <v>8</v>
      </c>
      <c r="G74" s="56">
        <v>0</v>
      </c>
      <c r="H74" s="56">
        <v>22</v>
      </c>
      <c r="I74" s="56" t="s">
        <v>8</v>
      </c>
      <c r="J74" s="56">
        <v>10</v>
      </c>
      <c r="K74" s="87"/>
      <c r="L74" s="37" t="s">
        <v>191</v>
      </c>
      <c r="M74" s="56">
        <f>SUM(H74,J76,H77)</f>
        <v>65</v>
      </c>
      <c r="N74" s="56" t="s">
        <v>8</v>
      </c>
      <c r="O74" s="56">
        <f>SUM(J74,H76,J77)</f>
        <v>42</v>
      </c>
      <c r="P74" s="56">
        <f t="shared" ref="P74:P76" si="21">M74-O74</f>
        <v>23</v>
      </c>
      <c r="Q74" s="56">
        <f>SUM(E74,G76,E77)</f>
        <v>5</v>
      </c>
      <c r="R74" s="56">
        <f t="shared" ref="R74:R76" si="22">Q74+(P74/100)</f>
        <v>5.23</v>
      </c>
      <c r="S74" s="56">
        <f t="shared" ref="S74:S76" si="23">RANK(R74,$R$73:$R$76,0)</f>
        <v>1</v>
      </c>
      <c r="U74" s="132"/>
      <c r="V74" s="132"/>
      <c r="Y74" s="159"/>
      <c r="Z74" s="159"/>
      <c r="AA74" s="85"/>
      <c r="AB74" s="160" t="str">
        <f>Z62</f>
        <v>Gunda Timon</v>
      </c>
      <c r="AC74" s="161"/>
    </row>
    <row r="75" spans="1:29" x14ac:dyDescent="0.25">
      <c r="A75" s="39">
        <v>107</v>
      </c>
      <c r="B75" s="15" t="str">
        <f>L76</f>
        <v>Havránek Vojtěch</v>
      </c>
      <c r="C75" s="89" t="s">
        <v>6</v>
      </c>
      <c r="D75" s="15" t="str">
        <f>L75</f>
        <v>Kšír Matyáš</v>
      </c>
      <c r="E75" s="56">
        <v>1</v>
      </c>
      <c r="F75" s="56" t="s">
        <v>8</v>
      </c>
      <c r="G75" s="56">
        <v>1</v>
      </c>
      <c r="H75" s="56">
        <v>17</v>
      </c>
      <c r="I75" s="56" t="s">
        <v>8</v>
      </c>
      <c r="J75" s="56">
        <v>17</v>
      </c>
      <c r="K75" s="87"/>
      <c r="L75" s="15" t="s">
        <v>194</v>
      </c>
      <c r="M75" s="56">
        <f>SUM(J74,J75,H78)</f>
        <v>38</v>
      </c>
      <c r="N75" s="56" t="s">
        <v>8</v>
      </c>
      <c r="O75" s="56">
        <f>SUM(H74,H75,J78)</f>
        <v>61</v>
      </c>
      <c r="P75" s="56">
        <f t="shared" si="21"/>
        <v>-23</v>
      </c>
      <c r="Q75" s="56">
        <f>SUM(G74,G75,E78)</f>
        <v>1</v>
      </c>
      <c r="R75" s="56">
        <f t="shared" si="22"/>
        <v>0.77</v>
      </c>
      <c r="S75" s="56">
        <f t="shared" si="23"/>
        <v>4</v>
      </c>
      <c r="U75" s="132"/>
      <c r="V75" s="132"/>
      <c r="Y75" s="146" t="s">
        <v>55</v>
      </c>
      <c r="Z75" s="146"/>
      <c r="AA75" s="85"/>
    </row>
    <row r="76" spans="1:29" x14ac:dyDescent="0.25">
      <c r="A76" s="39">
        <v>108</v>
      </c>
      <c r="B76" s="15" t="str">
        <f>L73</f>
        <v>Hilf Daniel</v>
      </c>
      <c r="C76" s="89" t="s">
        <v>6</v>
      </c>
      <c r="D76" s="15" t="str">
        <f>L74</f>
        <v>Franta Vojtěch</v>
      </c>
      <c r="E76" s="56">
        <v>1</v>
      </c>
      <c r="F76" s="56" t="s">
        <v>8</v>
      </c>
      <c r="G76" s="56">
        <v>1</v>
      </c>
      <c r="H76" s="56">
        <v>20</v>
      </c>
      <c r="I76" s="56" t="s">
        <v>8</v>
      </c>
      <c r="J76" s="56">
        <v>21</v>
      </c>
      <c r="K76" s="87"/>
      <c r="L76" s="37" t="s">
        <v>160</v>
      </c>
      <c r="M76" s="56">
        <f>SUM(J73,H75,J77)</f>
        <v>44</v>
      </c>
      <c r="N76" s="56" t="s">
        <v>8</v>
      </c>
      <c r="O76" s="56">
        <f>SUM(H73,J75,H77)</f>
        <v>61</v>
      </c>
      <c r="P76" s="56">
        <f t="shared" si="21"/>
        <v>-17</v>
      </c>
      <c r="Q76" s="56">
        <f>SUM(G73,E75,G77)</f>
        <v>1</v>
      </c>
      <c r="R76" s="56">
        <f t="shared" si="22"/>
        <v>0.83</v>
      </c>
      <c r="S76" s="56">
        <f t="shared" si="23"/>
        <v>3</v>
      </c>
      <c r="U76" s="41"/>
      <c r="Z76" s="40"/>
      <c r="AA76" s="85"/>
    </row>
    <row r="77" spans="1:29" x14ac:dyDescent="0.25">
      <c r="A77" s="39">
        <v>182</v>
      </c>
      <c r="B77" s="15" t="str">
        <f>L74</f>
        <v>Franta Vojtěch</v>
      </c>
      <c r="C77" s="89" t="s">
        <v>6</v>
      </c>
      <c r="D77" s="15" t="str">
        <f>L76</f>
        <v>Havránek Vojtěch</v>
      </c>
      <c r="E77" s="56">
        <v>2</v>
      </c>
      <c r="F77" s="56" t="s">
        <v>8</v>
      </c>
      <c r="G77" s="56">
        <v>0</v>
      </c>
      <c r="H77" s="56">
        <v>22</v>
      </c>
      <c r="I77" s="56" t="s">
        <v>8</v>
      </c>
      <c r="J77" s="56">
        <v>12</v>
      </c>
      <c r="K77" s="87"/>
      <c r="L77" s="88"/>
      <c r="M77" s="80">
        <f>SUM(M73:M76)</f>
        <v>211</v>
      </c>
      <c r="N77" s="81">
        <f>M77-O77</f>
        <v>0</v>
      </c>
      <c r="O77" s="80">
        <f>SUM(O73:O76)</f>
        <v>211</v>
      </c>
      <c r="P77" s="86"/>
      <c r="Q77" s="86"/>
      <c r="R77" s="86"/>
      <c r="S77" s="86"/>
      <c r="U77" s="41" t="s">
        <v>167</v>
      </c>
      <c r="V77" s="140" t="str">
        <f>L73</f>
        <v>Hilf Daniel</v>
      </c>
      <c r="W77" s="140"/>
      <c r="X77" s="23"/>
      <c r="Y77" s="23"/>
      <c r="Z77" s="32"/>
      <c r="AA77" s="84"/>
    </row>
    <row r="78" spans="1:29" x14ac:dyDescent="0.25">
      <c r="A78" s="39">
        <v>183</v>
      </c>
      <c r="B78" s="15" t="str">
        <f>L75</f>
        <v>Kšír Matyáš</v>
      </c>
      <c r="C78" s="89" t="s">
        <v>6</v>
      </c>
      <c r="D78" s="15" t="str">
        <f>L73</f>
        <v>Hilf Daniel</v>
      </c>
      <c r="E78" s="56">
        <v>0</v>
      </c>
      <c r="F78" s="56" t="s">
        <v>8</v>
      </c>
      <c r="G78" s="56">
        <v>2</v>
      </c>
      <c r="H78" s="56">
        <v>11</v>
      </c>
      <c r="I78" s="56" t="s">
        <v>8</v>
      </c>
      <c r="J78" s="56">
        <v>22</v>
      </c>
      <c r="K78" s="87"/>
      <c r="L78" s="88"/>
      <c r="M78" s="86"/>
      <c r="N78" s="86"/>
      <c r="O78" s="86"/>
      <c r="P78" s="86"/>
      <c r="Q78" s="86"/>
      <c r="R78" s="86"/>
      <c r="S78" s="86"/>
      <c r="U78" s="41"/>
      <c r="V78" s="23"/>
      <c r="W78" s="22"/>
      <c r="X78" s="23"/>
      <c r="Y78" s="23"/>
      <c r="Z78" s="32"/>
      <c r="AA78" s="84"/>
    </row>
    <row r="79" spans="1:29" x14ac:dyDescent="0.25">
      <c r="B79" s="15"/>
      <c r="C79" s="89"/>
      <c r="D79" s="15"/>
      <c r="E79" s="56"/>
      <c r="F79" s="56"/>
      <c r="G79" s="56"/>
      <c r="H79" s="56"/>
      <c r="I79" s="56"/>
      <c r="J79" s="56"/>
      <c r="K79" s="87"/>
      <c r="L79" s="88"/>
      <c r="M79" s="86"/>
      <c r="N79" s="86"/>
      <c r="O79" s="86"/>
      <c r="P79" s="86"/>
      <c r="Q79" s="86"/>
      <c r="R79" s="86"/>
      <c r="S79" s="86"/>
      <c r="U79" s="41"/>
      <c r="V79" s="23"/>
      <c r="W79" s="24"/>
      <c r="X79" s="23"/>
      <c r="Y79" s="23"/>
      <c r="Z79" s="32"/>
      <c r="AA79" s="84"/>
    </row>
    <row r="80" spans="1:29" x14ac:dyDescent="0.25">
      <c r="A80" s="82"/>
      <c r="B80" s="83"/>
      <c r="C80" s="82"/>
      <c r="D80" s="83"/>
      <c r="E80" s="51"/>
      <c r="F80" s="51"/>
      <c r="G80" s="51"/>
      <c r="H80" s="51"/>
      <c r="I80" s="51"/>
      <c r="J80" s="51"/>
      <c r="K80" s="94"/>
      <c r="L80" s="99"/>
      <c r="M80" s="51"/>
      <c r="N80" s="51"/>
      <c r="O80" s="51"/>
      <c r="P80" s="51"/>
      <c r="Q80" s="51"/>
      <c r="R80" s="51"/>
      <c r="S80" s="51"/>
      <c r="U80" s="41"/>
      <c r="V80" s="23"/>
      <c r="W80" s="24"/>
      <c r="X80" s="162" t="str">
        <f>V83</f>
        <v>Bláha Tomáš</v>
      </c>
      <c r="Y80" s="114"/>
      <c r="Z80" s="32"/>
      <c r="AA80" s="84"/>
    </row>
    <row r="81" spans="5:27" x14ac:dyDescent="0.25"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U81" s="41"/>
      <c r="V81" s="23"/>
      <c r="W81" s="24"/>
      <c r="X81" s="21"/>
      <c r="Y81" s="22"/>
      <c r="Z81" s="32"/>
      <c r="AA81" s="84"/>
    </row>
    <row r="82" spans="5:27" x14ac:dyDescent="0.25"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U82" s="41"/>
      <c r="V82" s="23"/>
      <c r="W82" s="24"/>
      <c r="X82" s="23"/>
      <c r="Y82" s="24"/>
      <c r="Z82" s="32"/>
      <c r="AA82" s="84"/>
    </row>
    <row r="83" spans="5:27" x14ac:dyDescent="0.25"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U83" s="41" t="s">
        <v>168</v>
      </c>
      <c r="V83" s="112" t="str">
        <f>L64</f>
        <v>Bláha Tomáš</v>
      </c>
      <c r="W83" s="113"/>
      <c r="X83" s="23"/>
      <c r="Y83" s="24"/>
      <c r="Z83" s="32"/>
      <c r="AA83" s="84"/>
    </row>
    <row r="84" spans="5:27" x14ac:dyDescent="0.25"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U84" s="41"/>
      <c r="V84" s="23"/>
      <c r="W84" s="45"/>
      <c r="X84" s="28"/>
      <c r="Y84" s="24"/>
      <c r="Z84" s="32"/>
      <c r="AA84" s="84"/>
    </row>
    <row r="85" spans="5:27" x14ac:dyDescent="0.25"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U85" s="41"/>
      <c r="V85" s="23"/>
      <c r="W85" s="28"/>
      <c r="X85" s="28"/>
      <c r="Y85" s="24"/>
      <c r="Z85" s="32"/>
      <c r="AA85" s="84"/>
    </row>
    <row r="86" spans="5:27" x14ac:dyDescent="0.25"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U86" s="159" t="str">
        <f>V77</f>
        <v>Hilf Daniel</v>
      </c>
      <c r="V86" s="159"/>
      <c r="W86" s="131"/>
      <c r="X86" s="131"/>
      <c r="Y86" s="24"/>
      <c r="Z86" s="115" t="str">
        <f>X80</f>
        <v>Bláha Tomáš</v>
      </c>
      <c r="AA86" s="158"/>
    </row>
    <row r="87" spans="5:27" x14ac:dyDescent="0.25"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U87" s="132" t="s">
        <v>150</v>
      </c>
      <c r="V87" s="132"/>
      <c r="W87" s="117"/>
      <c r="X87" s="117"/>
      <c r="Y87" s="24"/>
      <c r="Z87" s="118"/>
      <c r="AA87" s="119"/>
    </row>
    <row r="88" spans="5:27" x14ac:dyDescent="0.25"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U88" s="41"/>
      <c r="V88" s="23"/>
      <c r="W88" s="23"/>
      <c r="X88" s="23"/>
      <c r="Y88" s="24"/>
      <c r="Z88" s="20"/>
      <c r="AA88" s="20"/>
    </row>
    <row r="89" spans="5:27" x14ac:dyDescent="0.25"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U89" s="41" t="s">
        <v>21</v>
      </c>
      <c r="V89" s="140" t="str">
        <f>L7</f>
        <v>Karban Jaroslav</v>
      </c>
      <c r="W89" s="140"/>
      <c r="X89" s="23"/>
      <c r="Y89" s="24"/>
      <c r="Z89" s="20"/>
      <c r="AA89" s="20"/>
    </row>
    <row r="90" spans="5:27" x14ac:dyDescent="0.25"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U90" s="41"/>
      <c r="V90" s="23"/>
      <c r="W90" s="22"/>
      <c r="X90" s="23"/>
      <c r="Y90" s="24"/>
      <c r="Z90" s="20"/>
      <c r="AA90" s="20"/>
    </row>
    <row r="91" spans="5:27" x14ac:dyDescent="0.25"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U91" s="41"/>
      <c r="V91" s="23"/>
      <c r="W91" s="24"/>
      <c r="X91" s="23"/>
      <c r="Y91" s="24"/>
      <c r="Z91" s="20"/>
      <c r="AA91" s="20"/>
    </row>
    <row r="92" spans="5:27" x14ac:dyDescent="0.25">
      <c r="U92" s="41"/>
      <c r="V92" s="23"/>
      <c r="W92" s="41"/>
      <c r="X92" s="164" t="str">
        <f>V95</f>
        <v>Kalkuš Matyáš</v>
      </c>
      <c r="Y92" s="113"/>
      <c r="Z92" s="20"/>
      <c r="AA92" s="20"/>
    </row>
    <row r="93" spans="5:27" x14ac:dyDescent="0.25">
      <c r="U93" s="41"/>
      <c r="V93" s="23"/>
      <c r="W93" s="24"/>
      <c r="X93" s="21"/>
      <c r="Y93" s="45"/>
      <c r="Z93" s="20"/>
      <c r="AA93" s="20"/>
    </row>
    <row r="94" spans="5:27" x14ac:dyDescent="0.25">
      <c r="U94" s="41"/>
      <c r="V94" s="23"/>
      <c r="W94" s="24"/>
      <c r="X94" s="23"/>
      <c r="Y94" s="28"/>
      <c r="Z94" s="20"/>
      <c r="AA94" s="20"/>
    </row>
    <row r="95" spans="5:27" x14ac:dyDescent="0.25">
      <c r="U95" s="41" t="s">
        <v>63</v>
      </c>
      <c r="V95" s="140" t="str">
        <f>L14</f>
        <v>Kalkuš Matyáš</v>
      </c>
      <c r="W95" s="143"/>
      <c r="X95" s="23"/>
      <c r="Y95" s="23"/>
      <c r="Z95" s="20"/>
      <c r="AA95" s="20"/>
    </row>
    <row r="96" spans="5:27" x14ac:dyDescent="0.25">
      <c r="U96" s="41"/>
    </row>
    <row r="97" spans="21:27" x14ac:dyDescent="0.25">
      <c r="U97" s="41"/>
    </row>
    <row r="98" spans="21:27" x14ac:dyDescent="0.25">
      <c r="U98" s="41"/>
    </row>
    <row r="99" spans="21:27" x14ac:dyDescent="0.25">
      <c r="U99" s="41"/>
      <c r="Y99" s="135" t="s">
        <v>180</v>
      </c>
      <c r="Z99" s="135"/>
      <c r="AA99" s="135"/>
    </row>
    <row r="100" spans="21:27" x14ac:dyDescent="0.25">
      <c r="U100" s="41"/>
    </row>
    <row r="101" spans="21:27" x14ac:dyDescent="0.25">
      <c r="U101" s="41" t="s">
        <v>22</v>
      </c>
      <c r="V101" s="140" t="str">
        <f>L6</f>
        <v>Kozák Jan</v>
      </c>
      <c r="W101" s="140"/>
      <c r="X101" s="23"/>
      <c r="Y101" s="23"/>
      <c r="Z101" s="20"/>
      <c r="AA101" s="20"/>
    </row>
    <row r="102" spans="21:27" x14ac:dyDescent="0.25">
      <c r="U102" s="41"/>
      <c r="V102" s="23"/>
      <c r="W102" s="22"/>
      <c r="X102" s="23"/>
      <c r="Y102" s="23"/>
      <c r="Z102" s="20"/>
      <c r="AA102" s="20"/>
    </row>
    <row r="103" spans="21:27" x14ac:dyDescent="0.25">
      <c r="U103" s="41"/>
      <c r="V103" s="23"/>
      <c r="W103" s="24"/>
      <c r="X103" s="23"/>
      <c r="Y103" s="23"/>
      <c r="Z103" s="20"/>
      <c r="AA103" s="20"/>
    </row>
    <row r="104" spans="21:27" x14ac:dyDescent="0.25">
      <c r="U104" s="41"/>
      <c r="V104" s="23"/>
      <c r="W104" s="41"/>
      <c r="X104" s="162" t="str">
        <f>V101</f>
        <v>Kozák Jan</v>
      </c>
      <c r="Y104" s="114"/>
      <c r="Z104" s="20"/>
      <c r="AA104" s="20"/>
    </row>
    <row r="105" spans="21:27" x14ac:dyDescent="0.25">
      <c r="U105" s="41"/>
      <c r="V105" s="23"/>
      <c r="W105" s="24"/>
      <c r="X105" s="21"/>
      <c r="Y105" s="22"/>
      <c r="Z105" s="20"/>
      <c r="AA105" s="20"/>
    </row>
    <row r="106" spans="21:27" x14ac:dyDescent="0.25">
      <c r="U106" s="41"/>
      <c r="V106" s="23"/>
      <c r="W106" s="24"/>
      <c r="X106" s="23"/>
      <c r="Y106" s="24"/>
      <c r="Z106" s="20"/>
      <c r="AA106" s="20"/>
    </row>
    <row r="107" spans="21:27" x14ac:dyDescent="0.25">
      <c r="U107" s="41" t="s">
        <v>65</v>
      </c>
      <c r="V107" s="140" t="str">
        <f>L16</f>
        <v>Bufka Filip</v>
      </c>
      <c r="W107" s="143"/>
      <c r="X107" s="23"/>
      <c r="Y107" s="24"/>
      <c r="Z107" s="20"/>
      <c r="AA107" s="20"/>
    </row>
    <row r="108" spans="21:27" x14ac:dyDescent="0.25">
      <c r="U108" s="41"/>
      <c r="V108" s="23"/>
      <c r="W108" s="45"/>
      <c r="X108" s="28"/>
      <c r="Y108" s="24"/>
      <c r="Z108" s="20"/>
      <c r="AA108" s="20"/>
    </row>
    <row r="109" spans="21:27" x14ac:dyDescent="0.25">
      <c r="U109" s="41"/>
      <c r="V109" s="23"/>
      <c r="W109" s="28"/>
      <c r="X109" s="28"/>
      <c r="Y109" s="24"/>
      <c r="Z109" s="20"/>
      <c r="AA109" s="20"/>
    </row>
    <row r="110" spans="21:27" x14ac:dyDescent="0.25">
      <c r="U110" s="159" t="str">
        <f>V113</f>
        <v>Hodis Jakub Francesco</v>
      </c>
      <c r="V110" s="159"/>
      <c r="W110" s="131"/>
      <c r="X110" s="131"/>
      <c r="Y110" s="24"/>
      <c r="Z110" s="115" t="str">
        <f>X116</f>
        <v>Havránek Vojtěch</v>
      </c>
      <c r="AA110" s="116"/>
    </row>
    <row r="111" spans="21:27" x14ac:dyDescent="0.25">
      <c r="U111" s="132" t="s">
        <v>169</v>
      </c>
      <c r="V111" s="132"/>
      <c r="W111" s="117"/>
      <c r="X111" s="117"/>
      <c r="Y111" s="24"/>
      <c r="Z111" s="118"/>
      <c r="AA111" s="152"/>
    </row>
    <row r="112" spans="21:27" x14ac:dyDescent="0.25">
      <c r="U112" s="41"/>
      <c r="V112" s="23"/>
      <c r="W112" s="23"/>
      <c r="X112" s="23"/>
      <c r="Y112" s="24"/>
      <c r="Z112" s="32"/>
      <c r="AA112" s="84"/>
    </row>
    <row r="113" spans="21:29" x14ac:dyDescent="0.25">
      <c r="U113" s="41" t="s">
        <v>170</v>
      </c>
      <c r="V113" s="140" t="str">
        <f>L65</f>
        <v>Hodis Jakub Francesco</v>
      </c>
      <c r="W113" s="140"/>
      <c r="X113" s="23"/>
      <c r="Y113" s="24"/>
      <c r="Z113" s="32"/>
      <c r="AA113" s="84"/>
    </row>
    <row r="114" spans="21:29" x14ac:dyDescent="0.25">
      <c r="U114" s="41"/>
      <c r="V114" s="23"/>
      <c r="W114" s="22"/>
      <c r="X114" s="23"/>
      <c r="Y114" s="24"/>
      <c r="Z114" s="32"/>
      <c r="AA114" s="84"/>
    </row>
    <row r="115" spans="21:29" x14ac:dyDescent="0.25">
      <c r="U115" s="41"/>
      <c r="V115" s="23"/>
      <c r="W115" s="24"/>
      <c r="X115" s="23"/>
      <c r="Y115" s="24"/>
      <c r="Z115" s="32"/>
      <c r="AA115" s="84"/>
    </row>
    <row r="116" spans="21:29" x14ac:dyDescent="0.25">
      <c r="U116" s="41"/>
      <c r="V116" s="23"/>
      <c r="W116" s="24"/>
      <c r="X116" s="164" t="str">
        <f>V119</f>
        <v>Havránek Vojtěch</v>
      </c>
      <c r="Y116" s="113"/>
      <c r="Z116" s="32"/>
      <c r="AA116" s="84"/>
    </row>
    <row r="117" spans="21:29" x14ac:dyDescent="0.25">
      <c r="U117" s="41"/>
      <c r="V117" s="23"/>
      <c r="W117" s="24"/>
      <c r="X117" s="21"/>
      <c r="Y117" s="45"/>
      <c r="Z117" s="32"/>
      <c r="AA117" s="84"/>
    </row>
    <row r="118" spans="21:29" x14ac:dyDescent="0.25">
      <c r="U118" s="41"/>
      <c r="V118" s="23"/>
      <c r="W118" s="24"/>
      <c r="X118" s="23"/>
      <c r="Y118" s="28"/>
      <c r="Z118" s="32"/>
      <c r="AA118" s="84"/>
    </row>
    <row r="119" spans="21:29" x14ac:dyDescent="0.25">
      <c r="U119" s="41" t="s">
        <v>171</v>
      </c>
      <c r="V119" s="140" t="str">
        <f>L76</f>
        <v>Havránek Vojtěch</v>
      </c>
      <c r="W119" s="143"/>
      <c r="X119" s="23"/>
      <c r="Y119" s="23"/>
      <c r="Z119" s="32"/>
      <c r="AA119" s="84"/>
    </row>
    <row r="120" spans="21:29" x14ac:dyDescent="0.25">
      <c r="U120" s="41"/>
      <c r="Z120" s="40"/>
      <c r="AA120" s="85"/>
    </row>
    <row r="121" spans="21:29" x14ac:dyDescent="0.25">
      <c r="U121" s="41"/>
      <c r="Z121" s="40"/>
      <c r="AA121" s="85"/>
    </row>
    <row r="122" spans="21:29" x14ac:dyDescent="0.25">
      <c r="U122" s="132"/>
      <c r="V122" s="132"/>
      <c r="Y122" s="159"/>
      <c r="Z122" s="159"/>
      <c r="AA122" s="85"/>
      <c r="AB122" s="160" t="str">
        <f>Z110</f>
        <v>Havránek Vojtěch</v>
      </c>
      <c r="AC122" s="159"/>
    </row>
    <row r="123" spans="21:29" x14ac:dyDescent="0.25">
      <c r="U123" s="132"/>
      <c r="V123" s="132"/>
      <c r="Y123" s="146" t="s">
        <v>172</v>
      </c>
      <c r="Z123" s="146"/>
      <c r="AA123" s="85"/>
      <c r="AC123" s="93"/>
    </row>
    <row r="124" spans="21:29" x14ac:dyDescent="0.25">
      <c r="U124" s="41"/>
      <c r="Z124" s="40"/>
      <c r="AA124" s="85"/>
      <c r="AC124" s="85"/>
    </row>
    <row r="125" spans="21:29" x14ac:dyDescent="0.25">
      <c r="U125" s="41" t="s">
        <v>173</v>
      </c>
      <c r="V125" s="140" t="str">
        <f>L56</f>
        <v>Doležel Michael</v>
      </c>
      <c r="W125" s="140"/>
      <c r="X125" s="23"/>
      <c r="Y125" s="23"/>
      <c r="Z125" s="32"/>
      <c r="AA125" s="84"/>
      <c r="AC125" s="85"/>
    </row>
    <row r="126" spans="21:29" x14ac:dyDescent="0.25">
      <c r="U126" s="41"/>
      <c r="V126" s="23"/>
      <c r="W126" s="24"/>
      <c r="X126" s="23"/>
      <c r="Y126" s="23"/>
      <c r="Z126" s="32"/>
      <c r="AA126" s="84"/>
      <c r="AC126" s="85"/>
    </row>
    <row r="127" spans="21:29" x14ac:dyDescent="0.25">
      <c r="U127" s="41"/>
      <c r="V127" s="23"/>
      <c r="W127" s="24"/>
      <c r="X127" s="23"/>
      <c r="Y127" s="23"/>
      <c r="Z127" s="32"/>
      <c r="AA127" s="84"/>
      <c r="AC127" s="85"/>
    </row>
    <row r="128" spans="21:29" x14ac:dyDescent="0.25">
      <c r="U128" s="41"/>
      <c r="V128" s="23"/>
      <c r="W128" s="24"/>
      <c r="X128" s="162" t="str">
        <f>V131</f>
        <v>Kodat Vojtěch</v>
      </c>
      <c r="Y128" s="114"/>
      <c r="Z128" s="32"/>
      <c r="AA128" s="84"/>
      <c r="AC128" s="85"/>
    </row>
    <row r="129" spans="21:29" x14ac:dyDescent="0.25">
      <c r="U129" s="41"/>
      <c r="V129" s="23"/>
      <c r="W129" s="24"/>
      <c r="X129" s="21"/>
      <c r="Y129" s="22"/>
      <c r="Z129" s="32"/>
      <c r="AA129" s="84"/>
      <c r="AC129" s="85"/>
    </row>
    <row r="130" spans="21:29" x14ac:dyDescent="0.25">
      <c r="U130" s="41"/>
      <c r="V130" s="23"/>
      <c r="W130" s="24"/>
      <c r="X130" s="23"/>
      <c r="Y130" s="24"/>
      <c r="Z130" s="32"/>
      <c r="AA130" s="84"/>
      <c r="AC130" s="85"/>
    </row>
    <row r="131" spans="21:29" x14ac:dyDescent="0.25">
      <c r="U131" s="41" t="s">
        <v>91</v>
      </c>
      <c r="V131" s="140" t="str">
        <f>L47</f>
        <v>Kodat Vojtěch</v>
      </c>
      <c r="W131" s="143"/>
      <c r="X131" s="23"/>
      <c r="Y131" s="24"/>
      <c r="Z131" s="32"/>
      <c r="AA131" s="84"/>
      <c r="AC131" s="85"/>
    </row>
    <row r="132" spans="21:29" x14ac:dyDescent="0.25">
      <c r="U132" s="41"/>
      <c r="V132" s="23"/>
      <c r="W132" s="45"/>
      <c r="X132" s="28"/>
      <c r="Y132" s="24"/>
      <c r="Z132" s="32"/>
      <c r="AA132" s="84"/>
      <c r="AC132" s="85"/>
    </row>
    <row r="133" spans="21:29" x14ac:dyDescent="0.25">
      <c r="U133" s="41"/>
      <c r="V133" s="23"/>
      <c r="W133" s="28"/>
      <c r="X133" s="28"/>
      <c r="Y133" s="24"/>
      <c r="Z133" s="32"/>
      <c r="AA133" s="84"/>
      <c r="AC133" s="85"/>
    </row>
    <row r="134" spans="21:29" x14ac:dyDescent="0.25">
      <c r="U134" s="140" t="str">
        <f>V125</f>
        <v>Doležel Michael</v>
      </c>
      <c r="V134" s="140"/>
      <c r="W134" s="131"/>
      <c r="X134" s="131"/>
      <c r="Y134" s="24"/>
      <c r="Z134" s="115" t="str">
        <f>X128</f>
        <v>Kodat Vojtěch</v>
      </c>
      <c r="AA134" s="158"/>
      <c r="AC134" s="85"/>
    </row>
    <row r="135" spans="21:29" x14ac:dyDescent="0.25">
      <c r="U135" s="132" t="s">
        <v>169</v>
      </c>
      <c r="V135" s="132"/>
      <c r="W135" s="117"/>
      <c r="X135" s="117"/>
      <c r="Y135" s="24"/>
      <c r="Z135" s="118"/>
      <c r="AA135" s="119"/>
      <c r="AC135" s="85"/>
    </row>
    <row r="136" spans="21:29" x14ac:dyDescent="0.25">
      <c r="U136" s="41"/>
      <c r="V136" s="23"/>
      <c r="W136" s="23"/>
      <c r="X136" s="23"/>
      <c r="Y136" s="24"/>
      <c r="Z136" s="20"/>
      <c r="AA136" s="20"/>
      <c r="AC136" s="85"/>
    </row>
    <row r="137" spans="21:29" x14ac:dyDescent="0.25">
      <c r="U137" s="41" t="s">
        <v>70</v>
      </c>
      <c r="V137" s="140" t="str">
        <f>L27</f>
        <v>Mráček Ondřej</v>
      </c>
      <c r="W137" s="140"/>
      <c r="X137" s="23"/>
      <c r="Y137" s="24"/>
      <c r="Z137" s="20"/>
      <c r="AA137" s="20"/>
      <c r="AC137" s="85"/>
    </row>
    <row r="138" spans="21:29" x14ac:dyDescent="0.25">
      <c r="U138" s="41"/>
      <c r="V138" s="23"/>
      <c r="W138" s="22"/>
      <c r="X138" s="23"/>
      <c r="Y138" s="24"/>
      <c r="Z138" s="20"/>
      <c r="AA138" s="20"/>
      <c r="AC138" s="85"/>
    </row>
    <row r="139" spans="21:29" x14ac:dyDescent="0.25">
      <c r="U139" s="41"/>
      <c r="V139" s="23"/>
      <c r="W139" s="24"/>
      <c r="X139" s="23"/>
      <c r="Y139" s="24"/>
      <c r="Z139" s="20"/>
      <c r="AA139" s="20"/>
      <c r="AC139" s="85"/>
    </row>
    <row r="140" spans="21:29" x14ac:dyDescent="0.25">
      <c r="U140" s="41"/>
      <c r="V140" s="23"/>
      <c r="W140" s="71"/>
      <c r="X140" s="164" t="str">
        <f>V143</f>
        <v xml:space="preserve">Juřica Patrik </v>
      </c>
      <c r="Y140" s="113"/>
      <c r="Z140" s="20"/>
      <c r="AA140" s="20"/>
      <c r="AC140" s="85"/>
    </row>
    <row r="141" spans="21:29" x14ac:dyDescent="0.25">
      <c r="U141" s="41"/>
      <c r="V141" s="23"/>
      <c r="W141" s="24"/>
      <c r="X141" s="21"/>
      <c r="Y141" s="45"/>
      <c r="Z141" s="20"/>
      <c r="AA141" s="20"/>
      <c r="AC141" s="85"/>
    </row>
    <row r="142" spans="21:29" x14ac:dyDescent="0.25">
      <c r="U142" s="41"/>
      <c r="V142" s="23"/>
      <c r="W142" s="24"/>
      <c r="X142" s="23"/>
      <c r="Y142" s="28"/>
      <c r="Z142" s="20"/>
      <c r="AA142" s="20"/>
      <c r="AC142" s="85"/>
    </row>
    <row r="143" spans="21:29" x14ac:dyDescent="0.25">
      <c r="U143" s="41" t="s">
        <v>90</v>
      </c>
      <c r="V143" s="140" t="str">
        <f>L35</f>
        <v xml:space="preserve">Juřica Patrik </v>
      </c>
      <c r="W143" s="143"/>
      <c r="X143" s="23"/>
      <c r="Y143" s="23"/>
      <c r="Z143" s="20"/>
      <c r="AA143" s="20"/>
      <c r="AC143" s="85"/>
    </row>
    <row r="144" spans="21:29" x14ac:dyDescent="0.25">
      <c r="U144" s="41"/>
      <c r="AC144" s="85"/>
    </row>
    <row r="145" spans="21:31" x14ac:dyDescent="0.25">
      <c r="U145" s="41"/>
      <c r="AC145" s="85"/>
    </row>
    <row r="146" spans="21:31" x14ac:dyDescent="0.25">
      <c r="U146" s="132"/>
      <c r="V146" s="132"/>
      <c r="AA146" s="216" t="s">
        <v>201</v>
      </c>
      <c r="AB146" s="195"/>
      <c r="AC146" s="85"/>
      <c r="AD146" s="160" t="str">
        <f>AB122</f>
        <v>Havránek Vojtěch</v>
      </c>
      <c r="AE146" s="159"/>
    </row>
    <row r="147" spans="21:31" x14ac:dyDescent="0.25">
      <c r="U147" s="41"/>
      <c r="V147" s="40"/>
      <c r="AA147" s="146" t="s">
        <v>97</v>
      </c>
      <c r="AB147" s="146"/>
      <c r="AC147" s="85"/>
      <c r="AD147" s="147" t="s">
        <v>174</v>
      </c>
      <c r="AE147" s="146"/>
    </row>
    <row r="148" spans="21:31" x14ac:dyDescent="0.25">
      <c r="U148" s="41"/>
      <c r="AC148" s="85"/>
    </row>
    <row r="149" spans="21:31" x14ac:dyDescent="0.25">
      <c r="U149" s="41"/>
      <c r="AC149" s="85"/>
    </row>
    <row r="150" spans="21:31" x14ac:dyDescent="0.25">
      <c r="U150" s="217" t="s">
        <v>64</v>
      </c>
      <c r="V150" s="181" t="str">
        <f>L24</f>
        <v>Mátl Jan</v>
      </c>
      <c r="W150" s="181"/>
      <c r="X150" s="182"/>
      <c r="Y150" s="182"/>
      <c r="Z150" s="191"/>
      <c r="AA150" s="191"/>
      <c r="AB150" s="191"/>
      <c r="AC150" s="218"/>
    </row>
    <row r="151" spans="21:31" x14ac:dyDescent="0.25">
      <c r="U151" s="217"/>
      <c r="V151" s="182"/>
      <c r="W151" s="184"/>
      <c r="X151" s="182"/>
      <c r="Y151" s="182"/>
      <c r="Z151" s="191"/>
      <c r="AA151" s="191"/>
      <c r="AB151" s="191"/>
      <c r="AC151" s="218"/>
    </row>
    <row r="152" spans="21:31" x14ac:dyDescent="0.25">
      <c r="U152" s="217"/>
      <c r="V152" s="182"/>
      <c r="W152" s="183"/>
      <c r="X152" s="182"/>
      <c r="Y152" s="182"/>
      <c r="Z152" s="191"/>
      <c r="AA152" s="191"/>
      <c r="AB152" s="191"/>
      <c r="AC152" s="218"/>
    </row>
    <row r="153" spans="21:31" x14ac:dyDescent="0.25">
      <c r="U153" s="217"/>
      <c r="V153" s="182"/>
      <c r="W153" s="219"/>
      <c r="X153" s="201" t="str">
        <f>V150</f>
        <v>Mátl Jan</v>
      </c>
      <c r="Y153" s="181"/>
      <c r="Z153" s="191"/>
      <c r="AA153" s="191"/>
      <c r="AB153" s="191"/>
      <c r="AC153" s="218"/>
    </row>
    <row r="154" spans="21:31" x14ac:dyDescent="0.25">
      <c r="U154" s="217"/>
      <c r="V154" s="182"/>
      <c r="W154" s="183"/>
      <c r="X154" s="187"/>
      <c r="Y154" s="184"/>
      <c r="Z154" s="191"/>
      <c r="AA154" s="191"/>
      <c r="AB154" s="191"/>
      <c r="AC154" s="218"/>
    </row>
    <row r="155" spans="21:31" x14ac:dyDescent="0.25">
      <c r="U155" s="217"/>
      <c r="V155" s="182"/>
      <c r="W155" s="183"/>
      <c r="X155" s="182"/>
      <c r="Y155" s="183"/>
      <c r="Z155" s="191"/>
      <c r="AA155" s="191"/>
      <c r="AB155" s="191"/>
      <c r="AC155" s="218"/>
    </row>
    <row r="156" spans="21:31" x14ac:dyDescent="0.25">
      <c r="U156" s="217" t="s">
        <v>92</v>
      </c>
      <c r="V156" s="181" t="str">
        <f>L36</f>
        <v>Musil Martin</v>
      </c>
      <c r="W156" s="190"/>
      <c r="X156" s="182"/>
      <c r="Y156" s="183"/>
      <c r="Z156" s="191"/>
      <c r="AA156" s="191"/>
      <c r="AB156" s="191"/>
      <c r="AC156" s="218"/>
    </row>
    <row r="157" spans="21:31" x14ac:dyDescent="0.25">
      <c r="U157" s="217"/>
      <c r="V157" s="182"/>
      <c r="W157" s="188"/>
      <c r="X157" s="189"/>
      <c r="Y157" s="183"/>
      <c r="Z157" s="191"/>
      <c r="AA157" s="191"/>
      <c r="AB157" s="191"/>
      <c r="AC157" s="218"/>
    </row>
    <row r="158" spans="21:31" x14ac:dyDescent="0.25">
      <c r="U158" s="217"/>
      <c r="V158" s="182"/>
      <c r="W158" s="189"/>
      <c r="X158" s="189"/>
      <c r="Y158" s="183"/>
      <c r="Z158" s="191"/>
      <c r="AA158" s="191"/>
      <c r="AB158" s="191"/>
      <c r="AC158" s="218"/>
    </row>
    <row r="159" spans="21:31" x14ac:dyDescent="0.25">
      <c r="U159" s="193"/>
      <c r="V159" s="193"/>
      <c r="W159" s="189"/>
      <c r="X159" s="189"/>
      <c r="Y159" s="183"/>
      <c r="Z159" s="216" t="str">
        <f>X153</f>
        <v>Mátl Jan</v>
      </c>
      <c r="AA159" s="193"/>
      <c r="AB159" s="191"/>
      <c r="AC159" s="218"/>
    </row>
    <row r="160" spans="21:31" x14ac:dyDescent="0.25">
      <c r="U160" s="220" t="s">
        <v>169</v>
      </c>
      <c r="V160" s="220"/>
      <c r="W160" s="189"/>
      <c r="X160" s="189"/>
      <c r="Y160" s="183"/>
      <c r="Z160" s="221"/>
      <c r="AA160" s="222"/>
      <c r="AB160" s="191"/>
      <c r="AC160" s="218"/>
    </row>
    <row r="161" spans="21:29" x14ac:dyDescent="0.25">
      <c r="U161" s="217"/>
      <c r="V161" s="182"/>
      <c r="W161" s="182"/>
      <c r="X161" s="182"/>
      <c r="Y161" s="183"/>
      <c r="Z161" s="223"/>
      <c r="AA161" s="218"/>
      <c r="AB161" s="191"/>
      <c r="AC161" s="218"/>
    </row>
    <row r="162" spans="21:29" x14ac:dyDescent="0.25">
      <c r="U162" s="217" t="s">
        <v>175</v>
      </c>
      <c r="V162" s="181" t="str">
        <f>L57</f>
        <v>Jůza Petr</v>
      </c>
      <c r="W162" s="181"/>
      <c r="X162" s="182"/>
      <c r="Y162" s="183"/>
      <c r="Z162" s="223"/>
      <c r="AA162" s="218"/>
      <c r="AB162" s="191"/>
      <c r="AC162" s="218"/>
    </row>
    <row r="163" spans="21:29" x14ac:dyDescent="0.25">
      <c r="U163" s="217"/>
      <c r="V163" s="182"/>
      <c r="W163" s="184"/>
      <c r="X163" s="182"/>
      <c r="Y163" s="183"/>
      <c r="Z163" s="223"/>
      <c r="AA163" s="218"/>
      <c r="AB163" s="191"/>
      <c r="AC163" s="218"/>
    </row>
    <row r="164" spans="21:29" x14ac:dyDescent="0.25">
      <c r="U164" s="217"/>
      <c r="V164" s="182"/>
      <c r="W164" s="183"/>
      <c r="X164" s="182"/>
      <c r="Y164" s="183"/>
      <c r="Z164" s="223"/>
      <c r="AA164" s="218"/>
      <c r="AB164" s="191"/>
      <c r="AC164" s="218"/>
    </row>
    <row r="165" spans="21:29" x14ac:dyDescent="0.25">
      <c r="U165" s="217"/>
      <c r="V165" s="182"/>
      <c r="W165" s="183"/>
      <c r="X165" s="185" t="str">
        <f>V162</f>
        <v>Jůza Petr</v>
      </c>
      <c r="Y165" s="186"/>
      <c r="Z165" s="223"/>
      <c r="AA165" s="218"/>
      <c r="AB165" s="191"/>
      <c r="AC165" s="218"/>
    </row>
    <row r="166" spans="21:29" x14ac:dyDescent="0.25">
      <c r="U166" s="217"/>
      <c r="V166" s="182"/>
      <c r="W166" s="183"/>
      <c r="X166" s="187"/>
      <c r="Y166" s="188"/>
      <c r="Z166" s="223"/>
      <c r="AA166" s="218"/>
      <c r="AB166" s="191"/>
      <c r="AC166" s="218"/>
    </row>
    <row r="167" spans="21:29" x14ac:dyDescent="0.25">
      <c r="U167" s="217"/>
      <c r="V167" s="182"/>
      <c r="W167" s="183"/>
      <c r="X167" s="182"/>
      <c r="Y167" s="189"/>
      <c r="Z167" s="223"/>
      <c r="AA167" s="218"/>
      <c r="AB167" s="191"/>
      <c r="AC167" s="218"/>
    </row>
    <row r="168" spans="21:29" x14ac:dyDescent="0.25">
      <c r="U168" s="217" t="s">
        <v>93</v>
      </c>
      <c r="V168" s="181" t="str">
        <f>L46</f>
        <v>Huslík Martin</v>
      </c>
      <c r="W168" s="190"/>
      <c r="X168" s="182"/>
      <c r="Y168" s="182"/>
      <c r="Z168" s="223"/>
      <c r="AA168" s="218"/>
      <c r="AB168" s="191"/>
      <c r="AC168" s="218"/>
    </row>
    <row r="169" spans="21:29" x14ac:dyDescent="0.25">
      <c r="U169" s="217"/>
      <c r="V169" s="191"/>
      <c r="W169" s="191"/>
      <c r="X169" s="191"/>
      <c r="Y169" s="191"/>
      <c r="Z169" s="223"/>
      <c r="AA169" s="218"/>
      <c r="AB169" s="191"/>
      <c r="AC169" s="218"/>
    </row>
    <row r="170" spans="21:29" x14ac:dyDescent="0.25">
      <c r="U170" s="217"/>
      <c r="V170" s="191"/>
      <c r="W170" s="191"/>
      <c r="X170" s="191"/>
      <c r="Y170" s="191"/>
      <c r="Z170" s="223"/>
      <c r="AA170" s="218"/>
      <c r="AB170" s="191"/>
      <c r="AC170" s="218"/>
    </row>
    <row r="171" spans="21:29" x14ac:dyDescent="0.25">
      <c r="U171" s="220"/>
      <c r="V171" s="220"/>
      <c r="W171" s="191"/>
      <c r="X171" s="191"/>
      <c r="Y171" s="193"/>
      <c r="Z171" s="193"/>
      <c r="AA171" s="218"/>
      <c r="AB171" s="216" t="str">
        <f>Z183</f>
        <v>Prokop Lukáš</v>
      </c>
      <c r="AC171" s="195"/>
    </row>
    <row r="172" spans="21:29" x14ac:dyDescent="0.25">
      <c r="U172" s="220"/>
      <c r="V172" s="220"/>
      <c r="W172" s="191"/>
      <c r="X172" s="191"/>
      <c r="Y172" s="224" t="s">
        <v>172</v>
      </c>
      <c r="Z172" s="224"/>
      <c r="AA172" s="218"/>
      <c r="AB172" s="191"/>
      <c r="AC172" s="191"/>
    </row>
    <row r="173" spans="21:29" x14ac:dyDescent="0.25">
      <c r="U173" s="217"/>
      <c r="V173" s="191"/>
      <c r="W173" s="191"/>
      <c r="X173" s="191"/>
      <c r="Y173" s="191"/>
      <c r="Z173" s="223"/>
      <c r="AA173" s="218"/>
      <c r="AB173" s="191"/>
      <c r="AC173" s="191"/>
    </row>
    <row r="174" spans="21:29" x14ac:dyDescent="0.25">
      <c r="U174" s="217" t="s">
        <v>176</v>
      </c>
      <c r="V174" s="181" t="str">
        <f>L75</f>
        <v>Kšír Matyáš</v>
      </c>
      <c r="W174" s="181"/>
      <c r="X174" s="182"/>
      <c r="Y174" s="182"/>
      <c r="Z174" s="223"/>
      <c r="AA174" s="218"/>
      <c r="AB174" s="191"/>
      <c r="AC174" s="191"/>
    </row>
    <row r="175" spans="21:29" x14ac:dyDescent="0.25">
      <c r="U175" s="217"/>
      <c r="V175" s="182"/>
      <c r="W175" s="184"/>
      <c r="X175" s="182"/>
      <c r="Y175" s="182"/>
      <c r="Z175" s="223"/>
      <c r="AA175" s="218"/>
      <c r="AB175" s="191"/>
      <c r="AC175" s="191"/>
    </row>
    <row r="176" spans="21:29" x14ac:dyDescent="0.25">
      <c r="U176" s="217"/>
      <c r="V176" s="182"/>
      <c r="W176" s="183"/>
      <c r="X176" s="182"/>
      <c r="Y176" s="182"/>
      <c r="Z176" s="223"/>
      <c r="AA176" s="218"/>
      <c r="AB176" s="191"/>
      <c r="AC176" s="191"/>
    </row>
    <row r="177" spans="21:29" x14ac:dyDescent="0.25">
      <c r="U177" s="217"/>
      <c r="V177" s="182"/>
      <c r="W177" s="183"/>
      <c r="X177" s="201" t="str">
        <f>V180</f>
        <v>Prokop Lukáš</v>
      </c>
      <c r="Y177" s="181"/>
      <c r="Z177" s="223"/>
      <c r="AA177" s="218"/>
      <c r="AB177" s="191"/>
      <c r="AC177" s="191"/>
    </row>
    <row r="178" spans="21:29" x14ac:dyDescent="0.25">
      <c r="U178" s="217"/>
      <c r="V178" s="182"/>
      <c r="W178" s="183"/>
      <c r="X178" s="187"/>
      <c r="Y178" s="184"/>
      <c r="Z178" s="223"/>
      <c r="AA178" s="218"/>
      <c r="AB178" s="191"/>
      <c r="AC178" s="191"/>
    </row>
    <row r="179" spans="21:29" x14ac:dyDescent="0.25">
      <c r="U179" s="217"/>
      <c r="V179" s="182"/>
      <c r="W179" s="183"/>
      <c r="X179" s="182"/>
      <c r="Y179" s="183"/>
      <c r="Z179" s="223"/>
      <c r="AA179" s="218"/>
      <c r="AB179" s="191"/>
      <c r="AC179" s="191"/>
    </row>
    <row r="180" spans="21:29" x14ac:dyDescent="0.25">
      <c r="U180" s="217" t="s">
        <v>177</v>
      </c>
      <c r="V180" s="181" t="str">
        <f>L66</f>
        <v>Prokop Lukáš</v>
      </c>
      <c r="W180" s="190"/>
      <c r="X180" s="182"/>
      <c r="Y180" s="183"/>
      <c r="Z180" s="223"/>
      <c r="AA180" s="218"/>
      <c r="AB180" s="191"/>
      <c r="AC180" s="191"/>
    </row>
    <row r="181" spans="21:29" x14ac:dyDescent="0.25">
      <c r="U181" s="217"/>
      <c r="V181" s="182"/>
      <c r="W181" s="188"/>
      <c r="X181" s="189"/>
      <c r="Y181" s="183"/>
      <c r="Z181" s="223"/>
      <c r="AA181" s="218"/>
      <c r="AB181" s="191"/>
      <c r="AC181" s="191"/>
    </row>
    <row r="182" spans="21:29" x14ac:dyDescent="0.25">
      <c r="U182" s="217"/>
      <c r="V182" s="182"/>
      <c r="W182" s="189"/>
      <c r="X182" s="189"/>
      <c r="Y182" s="183"/>
      <c r="Z182" s="223"/>
      <c r="AA182" s="218"/>
      <c r="AB182" s="191"/>
      <c r="AC182" s="191"/>
    </row>
    <row r="183" spans="21:29" x14ac:dyDescent="0.25">
      <c r="U183" s="193" t="str">
        <f>V186</f>
        <v>Jílek Štěpán</v>
      </c>
      <c r="V183" s="193"/>
      <c r="W183" s="189"/>
      <c r="X183" s="189"/>
      <c r="Y183" s="183"/>
      <c r="Z183" s="216" t="str">
        <f>X177</f>
        <v>Prokop Lukáš</v>
      </c>
      <c r="AA183" s="195"/>
      <c r="AB183" s="191"/>
      <c r="AC183" s="191"/>
    </row>
    <row r="184" spans="21:29" x14ac:dyDescent="0.25">
      <c r="U184" s="220" t="s">
        <v>169</v>
      </c>
      <c r="V184" s="220"/>
      <c r="W184" s="189"/>
      <c r="X184" s="189"/>
      <c r="Y184" s="183"/>
      <c r="Z184" s="221"/>
      <c r="AA184" s="225"/>
      <c r="AB184" s="191"/>
      <c r="AC184" s="191"/>
    </row>
    <row r="185" spans="21:29" x14ac:dyDescent="0.25">
      <c r="U185" s="217"/>
      <c r="V185" s="182"/>
      <c r="W185" s="182"/>
      <c r="X185" s="182"/>
      <c r="Y185" s="183"/>
      <c r="Z185" s="191"/>
      <c r="AA185" s="191"/>
      <c r="AB185" s="191"/>
      <c r="AC185" s="191"/>
    </row>
    <row r="186" spans="21:29" x14ac:dyDescent="0.25">
      <c r="U186" s="217" t="s">
        <v>24</v>
      </c>
      <c r="V186" s="181" t="str">
        <f>L8</f>
        <v>Jílek Štěpán</v>
      </c>
      <c r="W186" s="181"/>
      <c r="X186" s="182"/>
      <c r="Y186" s="183"/>
      <c r="Z186" s="191"/>
      <c r="AA186" s="191"/>
      <c r="AB186" s="191"/>
      <c r="AC186" s="191"/>
    </row>
    <row r="187" spans="21:29" x14ac:dyDescent="0.25">
      <c r="U187" s="217"/>
      <c r="V187" s="182"/>
      <c r="W187" s="184"/>
      <c r="X187" s="182"/>
      <c r="Y187" s="183"/>
      <c r="Z187" s="191"/>
      <c r="AA187" s="191"/>
      <c r="AB187" s="191"/>
      <c r="AC187" s="191"/>
    </row>
    <row r="188" spans="21:29" x14ac:dyDescent="0.25">
      <c r="U188" s="217"/>
      <c r="V188" s="182"/>
      <c r="W188" s="183"/>
      <c r="X188" s="182"/>
      <c r="Y188" s="183"/>
      <c r="Z188" s="191"/>
      <c r="AA188" s="191"/>
      <c r="AB188" s="191"/>
      <c r="AC188" s="191"/>
    </row>
    <row r="189" spans="21:29" x14ac:dyDescent="0.25">
      <c r="U189" s="217"/>
      <c r="V189" s="182"/>
      <c r="W189" s="217"/>
      <c r="X189" s="185" t="str">
        <f>V192</f>
        <v>Tuháček Marek</v>
      </c>
      <c r="Y189" s="186"/>
      <c r="Z189" s="191"/>
      <c r="AA189" s="191"/>
      <c r="AB189" s="191"/>
      <c r="AC189" s="191"/>
    </row>
    <row r="190" spans="21:29" x14ac:dyDescent="0.25">
      <c r="U190" s="217"/>
      <c r="V190" s="182"/>
      <c r="W190" s="183"/>
      <c r="X190" s="187"/>
      <c r="Y190" s="188"/>
      <c r="Z190" s="191"/>
      <c r="AA190" s="191"/>
      <c r="AB190" s="191"/>
      <c r="AC190" s="191"/>
    </row>
    <row r="191" spans="21:29" x14ac:dyDescent="0.25">
      <c r="U191" s="217"/>
      <c r="V191" s="182"/>
      <c r="W191" s="183"/>
      <c r="X191" s="182"/>
      <c r="Y191" s="189"/>
      <c r="Z191" s="191"/>
      <c r="AA191" s="191"/>
      <c r="AB191" s="191"/>
      <c r="AC191" s="191"/>
    </row>
    <row r="192" spans="21:29" x14ac:dyDescent="0.25">
      <c r="U192" s="217" t="s">
        <v>52</v>
      </c>
      <c r="V192" s="181" t="str">
        <f>L17</f>
        <v>Tuháček Marek</v>
      </c>
      <c r="W192" s="190"/>
      <c r="X192" s="182"/>
      <c r="Y192" s="182"/>
      <c r="Z192" s="191"/>
      <c r="AA192" s="191"/>
      <c r="AB192" s="191"/>
      <c r="AC192" s="191"/>
    </row>
  </sheetData>
  <mergeCells count="145">
    <mergeCell ref="M4:O4"/>
    <mergeCell ref="V4:W4"/>
    <mergeCell ref="X7:Y7"/>
    <mergeCell ref="V10:W10"/>
    <mergeCell ref="M12:O12"/>
    <mergeCell ref="M13:O13"/>
    <mergeCell ref="U13:V13"/>
    <mergeCell ref="W13:X13"/>
    <mergeCell ref="B1:D1"/>
    <mergeCell ref="B3:D3"/>
    <mergeCell ref="E3:G3"/>
    <mergeCell ref="H3:J3"/>
    <mergeCell ref="M3:O3"/>
    <mergeCell ref="Y3:AA3"/>
    <mergeCell ref="M32:O32"/>
    <mergeCell ref="M33:O33"/>
    <mergeCell ref="M22:O22"/>
    <mergeCell ref="V22:W22"/>
    <mergeCell ref="M23:O23"/>
    <mergeCell ref="U25:V25"/>
    <mergeCell ref="Y25:Z25"/>
    <mergeCell ref="AB25:AC25"/>
    <mergeCell ref="Z13:AA13"/>
    <mergeCell ref="U14:V14"/>
    <mergeCell ref="W14:X14"/>
    <mergeCell ref="Z14:AA14"/>
    <mergeCell ref="V16:W16"/>
    <mergeCell ref="X19:Y19"/>
    <mergeCell ref="V34:W34"/>
    <mergeCell ref="U37:V37"/>
    <mergeCell ref="W37:X37"/>
    <mergeCell ref="Z37:AA37"/>
    <mergeCell ref="U38:V38"/>
    <mergeCell ref="W38:X38"/>
    <mergeCell ref="Z38:AA38"/>
    <mergeCell ref="U26:V26"/>
    <mergeCell ref="Y26:Z26"/>
    <mergeCell ref="V28:W28"/>
    <mergeCell ref="X31:Y31"/>
    <mergeCell ref="AA49:AB49"/>
    <mergeCell ref="AD49:AE49"/>
    <mergeCell ref="U50:V50"/>
    <mergeCell ref="AA50:AB50"/>
    <mergeCell ref="AD50:AE50"/>
    <mergeCell ref="M52:O52"/>
    <mergeCell ref="V40:W40"/>
    <mergeCell ref="M42:O42"/>
    <mergeCell ref="M43:O43"/>
    <mergeCell ref="X43:Y43"/>
    <mergeCell ref="V46:W46"/>
    <mergeCell ref="U49:V49"/>
    <mergeCell ref="AB74:AC74"/>
    <mergeCell ref="Z62:AA62"/>
    <mergeCell ref="U63:V63"/>
    <mergeCell ref="W63:X63"/>
    <mergeCell ref="Z63:AA63"/>
    <mergeCell ref="V65:W65"/>
    <mergeCell ref="X68:Y68"/>
    <mergeCell ref="M53:O53"/>
    <mergeCell ref="V53:W53"/>
    <mergeCell ref="X56:Y56"/>
    <mergeCell ref="V59:W59"/>
    <mergeCell ref="M61:O61"/>
    <mergeCell ref="M62:O62"/>
    <mergeCell ref="U62:V62"/>
    <mergeCell ref="W62:X62"/>
    <mergeCell ref="U75:V75"/>
    <mergeCell ref="Y75:Z75"/>
    <mergeCell ref="V77:W77"/>
    <mergeCell ref="X80:Y80"/>
    <mergeCell ref="V83:W83"/>
    <mergeCell ref="U86:V86"/>
    <mergeCell ref="W86:X86"/>
    <mergeCell ref="Z86:AA86"/>
    <mergeCell ref="M71:O71"/>
    <mergeCell ref="V71:W71"/>
    <mergeCell ref="M72:O72"/>
    <mergeCell ref="U74:V74"/>
    <mergeCell ref="Y74:Z74"/>
    <mergeCell ref="Y99:AA99"/>
    <mergeCell ref="V101:W101"/>
    <mergeCell ref="X104:Y104"/>
    <mergeCell ref="V107:W107"/>
    <mergeCell ref="U110:V110"/>
    <mergeCell ref="W110:X110"/>
    <mergeCell ref="Z110:AA110"/>
    <mergeCell ref="U87:V87"/>
    <mergeCell ref="W87:X87"/>
    <mergeCell ref="Z87:AA87"/>
    <mergeCell ref="V89:W89"/>
    <mergeCell ref="X92:Y92"/>
    <mergeCell ref="V95:W95"/>
    <mergeCell ref="U122:V122"/>
    <mergeCell ref="Y122:Z122"/>
    <mergeCell ref="AB122:AC122"/>
    <mergeCell ref="U123:V123"/>
    <mergeCell ref="Y123:Z123"/>
    <mergeCell ref="V125:W125"/>
    <mergeCell ref="U111:V111"/>
    <mergeCell ref="W111:X111"/>
    <mergeCell ref="Z111:AA111"/>
    <mergeCell ref="V113:W113"/>
    <mergeCell ref="X116:Y116"/>
    <mergeCell ref="V119:W119"/>
    <mergeCell ref="V137:W137"/>
    <mergeCell ref="X140:Y140"/>
    <mergeCell ref="V143:W143"/>
    <mergeCell ref="U146:V146"/>
    <mergeCell ref="AA146:AB146"/>
    <mergeCell ref="AD146:AE146"/>
    <mergeCell ref="X128:Y128"/>
    <mergeCell ref="V131:W131"/>
    <mergeCell ref="U134:V134"/>
    <mergeCell ref="W134:X134"/>
    <mergeCell ref="Z134:AA134"/>
    <mergeCell ref="U135:V135"/>
    <mergeCell ref="W135:X135"/>
    <mergeCell ref="Z135:AA135"/>
    <mergeCell ref="U160:V160"/>
    <mergeCell ref="Z160:AA160"/>
    <mergeCell ref="V162:W162"/>
    <mergeCell ref="X165:Y165"/>
    <mergeCell ref="V168:W168"/>
    <mergeCell ref="U171:V171"/>
    <mergeCell ref="Y171:Z171"/>
    <mergeCell ref="AA147:AB147"/>
    <mergeCell ref="AD147:AE147"/>
    <mergeCell ref="V150:W150"/>
    <mergeCell ref="X153:Y153"/>
    <mergeCell ref="V156:W156"/>
    <mergeCell ref="U159:V159"/>
    <mergeCell ref="Z159:AA159"/>
    <mergeCell ref="V192:W192"/>
    <mergeCell ref="U183:V183"/>
    <mergeCell ref="Z183:AA183"/>
    <mergeCell ref="U184:V184"/>
    <mergeCell ref="Z184:AA184"/>
    <mergeCell ref="V186:W186"/>
    <mergeCell ref="X189:Y189"/>
    <mergeCell ref="AB171:AC171"/>
    <mergeCell ref="U172:V172"/>
    <mergeCell ref="Y172:Z172"/>
    <mergeCell ref="V174:W174"/>
    <mergeCell ref="X177:Y177"/>
    <mergeCell ref="V180:W180"/>
  </mergeCells>
  <conditionalFormatting sqref="V4 V10 V16 V22">
    <cfRule type="expression" dxfId="35" priority="35" stopIfTrue="1">
      <formula>OR(AND(V4&lt;&gt;"Bye",V5="Bye"),W4=$G$5)</formula>
    </cfRule>
    <cfRule type="expression" dxfId="34" priority="36" stopIfTrue="1">
      <formula>W5=$G$5</formula>
    </cfRule>
  </conditionalFormatting>
  <conditionalFormatting sqref="V5 V11 V17">
    <cfRule type="expression" dxfId="33" priority="33" stopIfTrue="1">
      <formula>OR(AND(V5&lt;&gt;"Bye",V4="Bye"),W5=$G$5)</formula>
    </cfRule>
    <cfRule type="expression" dxfId="32" priority="34" stopIfTrue="1">
      <formula>W4=$G$5</formula>
    </cfRule>
  </conditionalFormatting>
  <conditionalFormatting sqref="V28 V34 V40 V46">
    <cfRule type="expression" dxfId="31" priority="31" stopIfTrue="1">
      <formula>OR(AND(V28&lt;&gt;"Bye",V29="Bye"),W28=$G$5)</formula>
    </cfRule>
    <cfRule type="expression" dxfId="30" priority="32" stopIfTrue="1">
      <formula>W29=$G$5</formula>
    </cfRule>
  </conditionalFormatting>
  <conditionalFormatting sqref="V29 V35 V41">
    <cfRule type="expression" dxfId="29" priority="29" stopIfTrue="1">
      <formula>OR(AND(V29&lt;&gt;"Bye",V28="Bye"),W29=$G$5)</formula>
    </cfRule>
    <cfRule type="expression" dxfId="28" priority="30" stopIfTrue="1">
      <formula>W28=$G$5</formula>
    </cfRule>
  </conditionalFormatting>
  <conditionalFormatting sqref="V53 V59 V65">
    <cfRule type="expression" dxfId="27" priority="27" stopIfTrue="1">
      <formula>OR(AND(V53&lt;&gt;"Bye",V54="Bye"),W53=$G$5)</formula>
    </cfRule>
    <cfRule type="expression" dxfId="26" priority="28" stopIfTrue="1">
      <formula>W54=$G$5</formula>
    </cfRule>
  </conditionalFormatting>
  <conditionalFormatting sqref="V54 V60 V66">
    <cfRule type="expression" dxfId="25" priority="25" stopIfTrue="1">
      <formula>OR(AND(V54&lt;&gt;"Bye",V53="Bye"),W54=$G$5)</formula>
    </cfRule>
    <cfRule type="expression" dxfId="24" priority="26" stopIfTrue="1">
      <formula>W53=$G$5</formula>
    </cfRule>
  </conditionalFormatting>
  <conditionalFormatting sqref="V77 V95 V89">
    <cfRule type="expression" dxfId="23" priority="23" stopIfTrue="1">
      <formula>OR(AND(V77&lt;&gt;"Bye",V78="Bye"),W77=$G$5)</formula>
    </cfRule>
    <cfRule type="expression" dxfId="22" priority="24" stopIfTrue="1">
      <formula>W78=$G$5</formula>
    </cfRule>
  </conditionalFormatting>
  <conditionalFormatting sqref="V78 V84 V90">
    <cfRule type="expression" dxfId="21" priority="21" stopIfTrue="1">
      <formula>OR(AND(V78&lt;&gt;"Bye",V77="Bye"),W78=$G$5)</formula>
    </cfRule>
    <cfRule type="expression" dxfId="20" priority="22" stopIfTrue="1">
      <formula>W77=$G$5</formula>
    </cfRule>
  </conditionalFormatting>
  <conditionalFormatting sqref="V101 V107 V113 V119">
    <cfRule type="expression" dxfId="19" priority="19" stopIfTrue="1">
      <formula>OR(AND(V101&lt;&gt;"Bye",V102="Bye"),W101=$G$5)</formula>
    </cfRule>
    <cfRule type="expression" dxfId="18" priority="20" stopIfTrue="1">
      <formula>W102=$G$5</formula>
    </cfRule>
  </conditionalFormatting>
  <conditionalFormatting sqref="V102 V108 V114">
    <cfRule type="expression" dxfId="17" priority="17" stopIfTrue="1">
      <formula>OR(AND(V102&lt;&gt;"Bye",V101="Bye"),W102=$G$5)</formula>
    </cfRule>
    <cfRule type="expression" dxfId="16" priority="18" stopIfTrue="1">
      <formula>W101=$G$5</formula>
    </cfRule>
  </conditionalFormatting>
  <conditionalFormatting sqref="V143 V131 V137">
    <cfRule type="expression" dxfId="15" priority="15" stopIfTrue="1">
      <formula>OR(AND(V131&lt;&gt;"Bye",V132="Bye"),W131=$G$5)</formula>
    </cfRule>
    <cfRule type="expression" dxfId="14" priority="16" stopIfTrue="1">
      <formula>W132=$G$5</formula>
    </cfRule>
  </conditionalFormatting>
  <conditionalFormatting sqref="V126 V132 V138">
    <cfRule type="expression" dxfId="13" priority="13" stopIfTrue="1">
      <formula>OR(AND(V126&lt;&gt;"Bye",V125="Bye"),W126=$G$5)</formula>
    </cfRule>
    <cfRule type="expression" dxfId="12" priority="14" stopIfTrue="1">
      <formula>W125=$G$5</formula>
    </cfRule>
  </conditionalFormatting>
  <conditionalFormatting sqref="V150 V156 V162 V168">
    <cfRule type="expression" dxfId="11" priority="11" stopIfTrue="1">
      <formula>OR(AND(V150&lt;&gt;"Bye",V151="Bye"),W150=$G$5)</formula>
    </cfRule>
    <cfRule type="expression" dxfId="10" priority="12" stopIfTrue="1">
      <formula>W151=$G$5</formula>
    </cfRule>
  </conditionalFormatting>
  <conditionalFormatting sqref="V151 V157 V163">
    <cfRule type="expression" dxfId="9" priority="9" stopIfTrue="1">
      <formula>OR(AND(V151&lt;&gt;"Bye",V150="Bye"),W151=$G$5)</formula>
    </cfRule>
    <cfRule type="expression" dxfId="8" priority="10" stopIfTrue="1">
      <formula>W150=$G$5</formula>
    </cfRule>
  </conditionalFormatting>
  <conditionalFormatting sqref="V174 V180 V186 V192">
    <cfRule type="expression" dxfId="7" priority="7" stopIfTrue="1">
      <formula>OR(AND(V174&lt;&gt;"Bye",V175="Bye"),W174=$G$5)</formula>
    </cfRule>
    <cfRule type="expression" dxfId="6" priority="8" stopIfTrue="1">
      <formula>W175=$G$5</formula>
    </cfRule>
  </conditionalFormatting>
  <conditionalFormatting sqref="V175 V181 V187">
    <cfRule type="expression" dxfId="5" priority="5" stopIfTrue="1">
      <formula>OR(AND(V175&lt;&gt;"Bye",V174="Bye"),W175=$G$5)</formula>
    </cfRule>
    <cfRule type="expression" dxfId="4" priority="6" stopIfTrue="1">
      <formula>W174=$G$5</formula>
    </cfRule>
  </conditionalFormatting>
  <conditionalFormatting sqref="V125">
    <cfRule type="expression" dxfId="3" priority="3" stopIfTrue="1">
      <formula>OR(AND(V125&lt;&gt;"Bye",V126="Bye"),W125=$G$5)</formula>
    </cfRule>
    <cfRule type="expression" dxfId="2" priority="4" stopIfTrue="1">
      <formula>W126=$G$5</formula>
    </cfRule>
  </conditionalFormatting>
  <conditionalFormatting sqref="U134">
    <cfRule type="expression" dxfId="1" priority="1" stopIfTrue="1">
      <formula>OR(AND(U134&lt;&gt;"Bye",U135="Bye"),V134=$G$5)</formula>
    </cfRule>
    <cfRule type="expression" dxfId="0" priority="2" stopIfTrue="1">
      <formula>V135=$G$5</formula>
    </cfRule>
  </conditionalFormatting>
  <pageMargins left="0.70866141732283472" right="0.70866141732283472" top="0.78740157480314965" bottom="0.78740157480314965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U9 - Dívky</vt:lpstr>
      <vt:lpstr>U9 - Kluci</vt:lpstr>
      <vt:lpstr>U11 - Dívky</vt:lpstr>
      <vt:lpstr>U11 - Kluci</vt:lpstr>
      <vt:lpstr>U13 - Dívky</vt:lpstr>
      <vt:lpstr>U13 - Kluci</vt:lpstr>
      <vt:lpstr>U15 - Dívky</vt:lpstr>
      <vt:lpstr>U15 - Kluci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Kos</dc:creator>
  <cp:lastModifiedBy>Jindrich Mica</cp:lastModifiedBy>
  <cp:lastPrinted>2017-05-21T12:46:00Z</cp:lastPrinted>
  <dcterms:created xsi:type="dcterms:W3CDTF">2017-05-20T18:02:51Z</dcterms:created>
  <dcterms:modified xsi:type="dcterms:W3CDTF">2017-05-22T09:45:31Z</dcterms:modified>
  <cp:contentStatus/>
</cp:coreProperties>
</file>